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ubWeb\Policy Brief\Policy Brief n° 35 Oct 20\Fichier compaghnon\"/>
    </mc:Choice>
  </mc:AlternateContent>
  <bookViews>
    <workbookView xWindow="0" yWindow="0" windowWidth="28800" windowHeight="11430" activeTab="2"/>
  </bookViews>
  <sheets>
    <sheet name="Lisez-Moi" sheetId="2" r:id="rId1"/>
    <sheet name="Graph1" sheetId="3" r:id="rId2"/>
    <sheet name="Tableau1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7" i="1"/>
  <c r="F8" i="1"/>
  <c r="F7" i="1"/>
  <c r="E7" i="1"/>
  <c r="D8" i="1"/>
  <c r="D7" i="1"/>
  <c r="C8" i="1"/>
  <c r="C7" i="1"/>
  <c r="B8" i="1"/>
  <c r="B7" i="1"/>
</calcChain>
</file>

<file path=xl/sharedStrings.xml><?xml version="1.0" encoding="utf-8"?>
<sst xmlns="http://schemas.openxmlformats.org/spreadsheetml/2006/main" count="45" uniqueCount="41">
  <si>
    <t>Femme</t>
  </si>
  <si>
    <t>Nationalité étrangère</t>
  </si>
  <si>
    <t>France</t>
  </si>
  <si>
    <t>Allemagne</t>
  </si>
  <si>
    <t>Publication</t>
  </si>
  <si>
    <t>Type</t>
  </si>
  <si>
    <t>Policy Brief du CEPII</t>
  </si>
  <si>
    <t>Citation</t>
  </si>
  <si>
    <t>Lien</t>
  </si>
  <si>
    <t>Contact</t>
  </si>
  <si>
    <t>Données Sources</t>
  </si>
  <si>
    <t>Informations Additionnelles</t>
  </si>
  <si>
    <t>Aucune</t>
  </si>
  <si>
    <t>vincent.vicard@cepii.fr</t>
  </si>
  <si>
    <t>Orbis</t>
  </si>
  <si>
    <t>Fortune 500</t>
  </si>
  <si>
    <t>https://fortune.com/global500/</t>
  </si>
  <si>
    <t>https://www.bvdinfo.com/fr-fr/nos-produits/donnees/international/orbis</t>
  </si>
  <si>
    <t>Titre</t>
  </si>
  <si>
    <t>Source</t>
  </si>
  <si>
    <t>Royaume-Uni</t>
  </si>
  <si>
    <t>Italie</t>
  </si>
  <si>
    <t xml:space="preserve"> +10 ans dans l'entreprise avant nomination</t>
  </si>
  <si>
    <t xml:space="preserve"> -5 ans dans l'entreprise avant nomination</t>
  </si>
  <si>
    <t>Sources</t>
  </si>
  <si>
    <t>Orbis, Wikipedia et sites des entreprises.</t>
  </si>
  <si>
    <t>Note</t>
  </si>
  <si>
    <t>En %, sauf *</t>
  </si>
  <si>
    <t>Age moyen*</t>
  </si>
  <si>
    <t>Vicard Vincent Réindustrialisation et gouvernance des entreprises multinationales. CEPII Policy Brief, n° 35 FR, octobre 2010</t>
  </si>
  <si>
    <t>http://www.cepii.fr/CEPII/fr/publications/pb/abstract.asp?NoDoc=12755</t>
  </si>
  <si>
    <t xml:space="preserve">pour Renault, Luca de Meo, entré en fonction en juillet 2020, est pris en compte dans ces données. </t>
  </si>
  <si>
    <t>Nombre d'entreprises listées dans le Fortune 500</t>
  </si>
  <si>
    <t>Diplôme
 de doctorat</t>
  </si>
  <si>
    <t>Gestion des entreprises (40)
Ingénieur, mathématiques, etc. (33)
Administration publique (23)</t>
  </si>
  <si>
    <t xml:space="preserve">Université de Cologne (10)
Université de Manheim (10)
Université de Stuttgart (10)
Université de Munich (7) </t>
  </si>
  <si>
    <t>Gestion des entreprises (60)
Ingénieur, physique, etc. (35)</t>
  </si>
  <si>
    <t>Profil en juin 2020 des directeurs généraux des grands groupes français et allemands listés dans le Fortune 500</t>
  </si>
  <si>
    <t>ENA (23) / HEC (20) 
École polytechnique (20)
École centrale de Paris (10)</t>
  </si>
  <si>
    <t>Université / École
(4 premières,
non exclusif)</t>
  </si>
  <si>
    <t>Diplôme
(formation initiale, non exclusif)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</si>
</sst>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sz val="11"/>
      <color theme="1"/>
      <name val="Segoe UI"/>
      <family val="2"/>
    </font>
    <font>
      <sz val="12"/>
      <color theme="1"/>
      <name val="Segoe UI"/>
      <family val="2"/>
    </font>
    <font>
      <b/>
      <sz val="11"/>
      <color theme="1"/>
      <name val="Segoe UI"/>
      <family val="2"/>
    </font>
    <font>
      <b/>
      <sz val="12"/>
      <color theme="1"/>
      <name val="Segoe UI"/>
      <family val="2"/>
    </font>
    <font>
      <b/>
      <sz val="11"/>
      <color theme="1"/>
      <name val="Calibri"/>
      <family val="2"/>
      <scheme val="minor"/>
    </font>
    <font>
      <sz val="11"/>
      <color indexed="8"/>
      <name val="Segoe UI"/>
      <family val="2"/>
    </font>
    <font>
      <b/>
      <sz val="11"/>
      <color indexed="8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Border="1" applyAlignment="1">
      <alignment horizontal="left" vertical="center" wrapText="1"/>
    </xf>
    <xf numFmtId="0" fontId="5" fillId="0" borderId="0" xfId="2" applyFont="1" applyBorder="1" applyAlignment="1" applyProtection="1"/>
    <xf numFmtId="0" fontId="4" fillId="0" borderId="0" xfId="2" applyBorder="1" applyAlignment="1" applyProtection="1"/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0" fillId="0" borderId="0" xfId="0" applyNumberFormat="1"/>
    <xf numFmtId="0" fontId="6" fillId="0" borderId="0" xfId="0" applyFont="1"/>
    <xf numFmtId="0" fontId="7" fillId="0" borderId="0" xfId="0" applyFont="1" applyAlignme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164" fontId="11" fillId="0" borderId="2" xfId="1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2" fillId="0" borderId="0" xfId="0" applyFont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8284"/>
      <color rgb="FF008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Graph1!$B$5</c:f>
              <c:strCache>
                <c:ptCount val="1"/>
                <c:pt idx="0">
                  <c:v>France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Graph1!$A$6:$A$30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cat>
          <c:val>
            <c:numRef>
              <c:f>Graph1!$B$6:$B$30</c:f>
              <c:numCache>
                <c:formatCode>General</c:formatCode>
                <c:ptCount val="25"/>
                <c:pt idx="0">
                  <c:v>34</c:v>
                </c:pt>
                <c:pt idx="1">
                  <c:v>35</c:v>
                </c:pt>
                <c:pt idx="2">
                  <c:v>35</c:v>
                </c:pt>
                <c:pt idx="3">
                  <c:v>32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  <c:pt idx="7">
                  <c:v>33</c:v>
                </c:pt>
                <c:pt idx="8">
                  <c:v>36</c:v>
                </c:pt>
                <c:pt idx="9">
                  <c:v>32</c:v>
                </c:pt>
                <c:pt idx="10">
                  <c:v>34</c:v>
                </c:pt>
                <c:pt idx="11">
                  <c:v>29</c:v>
                </c:pt>
                <c:pt idx="12">
                  <c:v>29</c:v>
                </c:pt>
                <c:pt idx="13">
                  <c:v>33</c:v>
                </c:pt>
                <c:pt idx="14">
                  <c:v>31</c:v>
                </c:pt>
                <c:pt idx="15">
                  <c:v>31</c:v>
                </c:pt>
                <c:pt idx="16">
                  <c:v>27</c:v>
                </c:pt>
                <c:pt idx="17">
                  <c:v>25</c:v>
                </c:pt>
                <c:pt idx="18">
                  <c:v>31</c:v>
                </c:pt>
                <c:pt idx="19">
                  <c:v>31</c:v>
                </c:pt>
                <c:pt idx="20">
                  <c:v>31</c:v>
                </c:pt>
                <c:pt idx="21">
                  <c:v>29</c:v>
                </c:pt>
                <c:pt idx="22">
                  <c:v>29</c:v>
                </c:pt>
                <c:pt idx="23">
                  <c:v>28</c:v>
                </c:pt>
                <c:pt idx="24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A-42C1-B91A-DCA53621DCE5}"/>
            </c:ext>
          </c:extLst>
        </c:ser>
        <c:ser>
          <c:idx val="1"/>
          <c:order val="1"/>
          <c:tx>
            <c:strRef>
              <c:f>Graph1!$C$5</c:f>
              <c:strCache>
                <c:ptCount val="1"/>
                <c:pt idx="0">
                  <c:v>Allemagne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Graph1!$A$6:$A$30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cat>
          <c:val>
            <c:numRef>
              <c:f>Graph1!$C$6:$C$30</c:f>
              <c:numCache>
                <c:formatCode>General</c:formatCode>
                <c:ptCount val="25"/>
                <c:pt idx="0">
                  <c:v>42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39</c:v>
                </c:pt>
                <c:pt idx="5">
                  <c:v>34</c:v>
                </c:pt>
                <c:pt idx="6">
                  <c:v>32</c:v>
                </c:pt>
                <c:pt idx="7">
                  <c:v>32</c:v>
                </c:pt>
                <c:pt idx="8">
                  <c:v>34</c:v>
                </c:pt>
                <c:pt idx="9">
                  <c:v>32</c:v>
                </c:pt>
                <c:pt idx="10">
                  <c:v>35</c:v>
                </c:pt>
                <c:pt idx="11">
                  <c:v>33</c:v>
                </c:pt>
                <c:pt idx="12">
                  <c:v>34</c:v>
                </c:pt>
                <c:pt idx="13">
                  <c:v>34</c:v>
                </c:pt>
                <c:pt idx="14">
                  <c:v>36</c:v>
                </c:pt>
                <c:pt idx="15">
                  <c:v>34</c:v>
                </c:pt>
                <c:pt idx="16">
                  <c:v>32</c:v>
                </c:pt>
                <c:pt idx="17">
                  <c:v>29</c:v>
                </c:pt>
                <c:pt idx="18">
                  <c:v>29</c:v>
                </c:pt>
                <c:pt idx="19">
                  <c:v>28</c:v>
                </c:pt>
                <c:pt idx="20">
                  <c:v>28</c:v>
                </c:pt>
                <c:pt idx="21">
                  <c:v>28</c:v>
                </c:pt>
                <c:pt idx="22">
                  <c:v>29</c:v>
                </c:pt>
                <c:pt idx="23">
                  <c:v>32</c:v>
                </c:pt>
                <c:pt idx="24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A-42C1-B91A-DCA53621DCE5}"/>
            </c:ext>
          </c:extLst>
        </c:ser>
        <c:ser>
          <c:idx val="2"/>
          <c:order val="2"/>
          <c:tx>
            <c:strRef>
              <c:f>Graph1!$D$5</c:f>
              <c:strCache>
                <c:ptCount val="1"/>
                <c:pt idx="0">
                  <c:v>Italie</c:v>
                </c:pt>
              </c:strCache>
            </c:strRef>
          </c:tx>
          <c:spPr>
            <a:ln w="25400" cap="rnd">
              <a:solidFill>
                <a:srgbClr val="00828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Graph1!$A$6:$A$30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cat>
          <c:val>
            <c:numRef>
              <c:f>Graph1!$D$6:$D$30</c:f>
              <c:numCache>
                <c:formatCode>General</c:formatCode>
                <c:ptCount val="25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13</c:v>
                </c:pt>
                <c:pt idx="4">
                  <c:v>11</c:v>
                </c:pt>
                <c:pt idx="5">
                  <c:v>10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8</c:v>
                </c:pt>
                <c:pt idx="10">
                  <c:v>8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11</c:v>
                </c:pt>
                <c:pt idx="16">
                  <c:v>10</c:v>
                </c:pt>
                <c:pt idx="17">
                  <c:v>9</c:v>
                </c:pt>
                <c:pt idx="18">
                  <c:v>8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7</c:v>
                </c:pt>
                <c:pt idx="23">
                  <c:v>6</c:v>
                </c:pt>
                <c:pt idx="2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DA-42C1-B91A-DCA53621DCE5}"/>
            </c:ext>
          </c:extLst>
        </c:ser>
        <c:ser>
          <c:idx val="3"/>
          <c:order val="3"/>
          <c:tx>
            <c:strRef>
              <c:f>Graph1!$E$5</c:f>
              <c:strCache>
                <c:ptCount val="1"/>
                <c:pt idx="0">
                  <c:v>Royaume-Uni</c:v>
                </c:pt>
              </c:strCache>
            </c:strRef>
          </c:tx>
          <c:spPr>
            <a:ln w="2540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Graph1!$A$6:$A$30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cat>
          <c:val>
            <c:numRef>
              <c:f>Graph1!$E$6:$E$30</c:f>
              <c:numCache>
                <c:formatCode>General</c:formatCode>
                <c:ptCount val="25"/>
                <c:pt idx="0">
                  <c:v>33</c:v>
                </c:pt>
                <c:pt idx="1">
                  <c:v>32</c:v>
                </c:pt>
                <c:pt idx="2">
                  <c:v>34</c:v>
                </c:pt>
                <c:pt idx="3">
                  <c:v>35</c:v>
                </c:pt>
                <c:pt idx="4">
                  <c:v>38</c:v>
                </c:pt>
                <c:pt idx="5">
                  <c:v>38</c:v>
                </c:pt>
                <c:pt idx="6">
                  <c:v>33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35</c:v>
                </c:pt>
                <c:pt idx="11">
                  <c:v>38</c:v>
                </c:pt>
                <c:pt idx="12">
                  <c:v>34</c:v>
                </c:pt>
                <c:pt idx="13">
                  <c:v>34</c:v>
                </c:pt>
                <c:pt idx="14">
                  <c:v>26</c:v>
                </c:pt>
                <c:pt idx="15">
                  <c:v>29</c:v>
                </c:pt>
                <c:pt idx="16">
                  <c:v>30</c:v>
                </c:pt>
                <c:pt idx="17">
                  <c:v>26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25</c:v>
                </c:pt>
                <c:pt idx="22">
                  <c:v>23</c:v>
                </c:pt>
                <c:pt idx="23">
                  <c:v>20</c:v>
                </c:pt>
                <c:pt idx="24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DA-42C1-B91A-DCA53621D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4962712"/>
        <c:axId val="374964352"/>
      </c:lineChart>
      <c:catAx>
        <c:axId val="374962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374964352"/>
        <c:crosses val="autoZero"/>
        <c:auto val="1"/>
        <c:lblAlgn val="ctr"/>
        <c:lblOffset val="100"/>
        <c:tickMarkSkip val="2"/>
        <c:noMultiLvlLbl val="0"/>
      </c:catAx>
      <c:valAx>
        <c:axId val="37496435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374962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84481737762599"/>
          <c:w val="0.9916666666666667"/>
          <c:h val="0.102197861309739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700087</xdr:colOff>
      <xdr:row>7</xdr:row>
      <xdr:rowOff>28575</xdr:rowOff>
    </xdr:from>
    <xdr:to>
      <xdr:col>11</xdr:col>
      <xdr:colOff>700087</xdr:colOff>
      <xdr:row>22</xdr:row>
      <xdr:rowOff>9525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ortune.com/global500/" TargetMode="External"/><Relationship Id="rId1" Type="http://schemas.openxmlformats.org/officeDocument/2006/relationships/hyperlink" Target="mailto:vincent.vicard@cepii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opLeftCell="B1" workbookViewId="0">
      <selection activeCell="B4" sqref="B4"/>
    </sheetView>
  </sheetViews>
  <sheetFormatPr baseColWidth="10" defaultRowHeight="14.25" x14ac:dyDescent="0.45"/>
  <cols>
    <col min="1" max="1" width="39.1328125" bestFit="1" customWidth="1"/>
    <col min="2" max="2" width="122.3984375" bestFit="1" customWidth="1"/>
  </cols>
  <sheetData>
    <row r="1" spans="1:2" ht="15.95" customHeight="1" x14ac:dyDescent="0.55000000000000004">
      <c r="A1" s="35" t="s">
        <v>4</v>
      </c>
      <c r="B1" s="35"/>
    </row>
    <row r="2" spans="1:2" ht="15.4" x14ac:dyDescent="0.55000000000000004">
      <c r="A2" s="1" t="s">
        <v>5</v>
      </c>
      <c r="B2" s="2" t="s">
        <v>6</v>
      </c>
    </row>
    <row r="3" spans="1:2" ht="15.95" customHeight="1" x14ac:dyDescent="0.45">
      <c r="A3" s="1" t="s">
        <v>7</v>
      </c>
      <c r="B3" s="3" t="s">
        <v>29</v>
      </c>
    </row>
    <row r="4" spans="1:2" ht="15.95" customHeight="1" x14ac:dyDescent="0.55000000000000004">
      <c r="A4" s="1" t="s">
        <v>8</v>
      </c>
      <c r="B4" s="4" t="s">
        <v>30</v>
      </c>
    </row>
    <row r="5" spans="1:2" ht="15.95" customHeight="1" x14ac:dyDescent="0.45">
      <c r="A5" s="1" t="s">
        <v>9</v>
      </c>
      <c r="B5" s="5" t="s">
        <v>13</v>
      </c>
    </row>
    <row r="6" spans="1:2" ht="15.95" customHeight="1" x14ac:dyDescent="0.55000000000000004">
      <c r="A6" s="6"/>
      <c r="B6" s="7"/>
    </row>
    <row r="7" spans="1:2" ht="15.95" customHeight="1" x14ac:dyDescent="0.45">
      <c r="A7" s="36" t="s">
        <v>10</v>
      </c>
      <c r="B7" s="36"/>
    </row>
    <row r="8" spans="1:2" ht="15.95" customHeight="1" x14ac:dyDescent="0.55000000000000004">
      <c r="A8" s="7" t="s">
        <v>15</v>
      </c>
      <c r="B8" s="5" t="s">
        <v>16</v>
      </c>
    </row>
    <row r="9" spans="1:2" ht="15.95" customHeight="1" x14ac:dyDescent="0.55000000000000004">
      <c r="A9" s="7" t="s">
        <v>14</v>
      </c>
      <c r="B9" s="4" t="s">
        <v>17</v>
      </c>
    </row>
    <row r="10" spans="1:2" ht="15.95" customHeight="1" x14ac:dyDescent="0.55000000000000004">
      <c r="A10" s="7"/>
      <c r="B10" s="4"/>
    </row>
    <row r="11" spans="1:2" ht="15.95" customHeight="1" x14ac:dyDescent="0.55000000000000004">
      <c r="A11" s="7"/>
      <c r="B11" s="4"/>
    </row>
    <row r="12" spans="1:2" ht="15.4" x14ac:dyDescent="0.55000000000000004">
      <c r="A12" s="7"/>
      <c r="B12" s="7"/>
    </row>
    <row r="13" spans="1:2" ht="15.4" x14ac:dyDescent="0.55000000000000004">
      <c r="A13" s="35" t="s">
        <v>11</v>
      </c>
      <c r="B13" s="35"/>
    </row>
    <row r="14" spans="1:2" ht="15.4" x14ac:dyDescent="0.55000000000000004">
      <c r="A14" s="7" t="s">
        <v>12</v>
      </c>
      <c r="B14" s="7"/>
    </row>
    <row r="15" spans="1:2" ht="15.4" x14ac:dyDescent="0.55000000000000004">
      <c r="A15" s="7"/>
      <c r="B15" s="7"/>
    </row>
    <row r="17" spans="1:2" ht="15.4" x14ac:dyDescent="0.55000000000000004">
      <c r="A17" s="7"/>
      <c r="B17" s="7"/>
    </row>
    <row r="18" spans="1:2" ht="15.4" x14ac:dyDescent="0.55000000000000004">
      <c r="A18" s="2"/>
      <c r="B18" s="2"/>
    </row>
    <row r="19" spans="1:2" ht="15.4" x14ac:dyDescent="0.55000000000000004">
      <c r="A19" s="2"/>
      <c r="B19" s="2"/>
    </row>
    <row r="33" spans="2:2" x14ac:dyDescent="0.45">
      <c r="B33" s="8"/>
    </row>
    <row r="34" spans="2:2" x14ac:dyDescent="0.45">
      <c r="B34" s="8"/>
    </row>
  </sheetData>
  <mergeCells count="3">
    <mergeCell ref="A1:B1"/>
    <mergeCell ref="A7:B7"/>
    <mergeCell ref="A13:B13"/>
  </mergeCells>
  <hyperlinks>
    <hyperlink ref="B5" r:id="rId1"/>
    <hyperlink ref="B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Normal="100" workbookViewId="0">
      <selection activeCell="A3" sqref="A3:XFD3"/>
    </sheetView>
  </sheetViews>
  <sheetFormatPr baseColWidth="10" defaultRowHeight="14.25" x14ac:dyDescent="0.45"/>
  <cols>
    <col min="5" max="5" width="11.796875" customWidth="1"/>
  </cols>
  <sheetData>
    <row r="1" spans="1:6" ht="18.75" x14ac:dyDescent="0.7">
      <c r="A1" s="11" t="s">
        <v>18</v>
      </c>
      <c r="B1" s="10" t="s">
        <v>32</v>
      </c>
      <c r="C1" s="9"/>
      <c r="D1" s="9"/>
      <c r="E1" s="9"/>
      <c r="F1" s="9"/>
    </row>
    <row r="2" spans="1:6" ht="15.4" x14ac:dyDescent="0.55000000000000004">
      <c r="A2" s="12" t="s">
        <v>19</v>
      </c>
      <c r="B2" s="34" t="s">
        <v>15</v>
      </c>
    </row>
    <row r="5" spans="1:6" x14ac:dyDescent="0.45">
      <c r="A5" s="25"/>
      <c r="B5" s="22" t="s">
        <v>2</v>
      </c>
      <c r="C5" s="22" t="s">
        <v>3</v>
      </c>
      <c r="D5" s="22" t="s">
        <v>21</v>
      </c>
      <c r="E5" s="22" t="s">
        <v>20</v>
      </c>
    </row>
    <row r="6" spans="1:6" x14ac:dyDescent="0.45">
      <c r="A6" s="26">
        <v>1995</v>
      </c>
      <c r="B6" s="18">
        <v>34</v>
      </c>
      <c r="C6" s="20">
        <v>42</v>
      </c>
      <c r="D6" s="16">
        <v>11</v>
      </c>
      <c r="E6" s="18">
        <v>33</v>
      </c>
    </row>
    <row r="7" spans="1:6" x14ac:dyDescent="0.45">
      <c r="A7" s="23">
        <v>1996</v>
      </c>
      <c r="B7" s="18">
        <v>35</v>
      </c>
      <c r="C7" s="20">
        <v>38</v>
      </c>
      <c r="D7" s="16">
        <v>12</v>
      </c>
      <c r="E7" s="18">
        <v>32</v>
      </c>
    </row>
    <row r="8" spans="1:6" x14ac:dyDescent="0.45">
      <c r="A8" s="23">
        <v>1997</v>
      </c>
      <c r="B8" s="18">
        <v>35</v>
      </c>
      <c r="C8" s="20">
        <v>39</v>
      </c>
      <c r="D8" s="16">
        <v>13</v>
      </c>
      <c r="E8" s="18">
        <v>34</v>
      </c>
    </row>
    <row r="9" spans="1:6" x14ac:dyDescent="0.45">
      <c r="A9" s="23">
        <v>1998</v>
      </c>
      <c r="B9" s="18">
        <v>32</v>
      </c>
      <c r="C9" s="20">
        <v>40</v>
      </c>
      <c r="D9" s="16">
        <v>13</v>
      </c>
      <c r="E9" s="18">
        <v>35</v>
      </c>
    </row>
    <row r="10" spans="1:6" x14ac:dyDescent="0.45">
      <c r="A10" s="23">
        <v>1999</v>
      </c>
      <c r="B10" s="18">
        <v>32</v>
      </c>
      <c r="C10" s="20">
        <v>39</v>
      </c>
      <c r="D10" s="16">
        <v>11</v>
      </c>
      <c r="E10" s="18">
        <v>38</v>
      </c>
    </row>
    <row r="11" spans="1:6" x14ac:dyDescent="0.45">
      <c r="A11" s="23">
        <v>2000</v>
      </c>
      <c r="B11" s="18">
        <v>32</v>
      </c>
      <c r="C11" s="20">
        <v>34</v>
      </c>
      <c r="D11" s="16">
        <v>10</v>
      </c>
      <c r="E11" s="18">
        <v>38</v>
      </c>
    </row>
    <row r="12" spans="1:6" x14ac:dyDescent="0.45">
      <c r="A12" s="23">
        <v>2001</v>
      </c>
      <c r="B12" s="18">
        <v>32</v>
      </c>
      <c r="C12" s="20">
        <v>32</v>
      </c>
      <c r="D12" s="16">
        <v>8</v>
      </c>
      <c r="E12" s="18">
        <v>33</v>
      </c>
    </row>
    <row r="13" spans="1:6" x14ac:dyDescent="0.45">
      <c r="A13" s="23">
        <v>2002</v>
      </c>
      <c r="B13" s="18">
        <v>33</v>
      </c>
      <c r="C13" s="20">
        <v>32</v>
      </c>
      <c r="D13" s="16">
        <v>8</v>
      </c>
      <c r="E13" s="18">
        <v>33</v>
      </c>
    </row>
    <row r="14" spans="1:6" x14ac:dyDescent="0.45">
      <c r="A14" s="23">
        <v>2003</v>
      </c>
      <c r="B14" s="18">
        <v>36</v>
      </c>
      <c r="C14" s="20">
        <v>34</v>
      </c>
      <c r="D14" s="16">
        <v>9</v>
      </c>
      <c r="E14" s="18">
        <v>34</v>
      </c>
    </row>
    <row r="15" spans="1:6" x14ac:dyDescent="0.45">
      <c r="A15" s="23">
        <v>2004</v>
      </c>
      <c r="B15" s="18">
        <v>32</v>
      </c>
      <c r="C15" s="20">
        <v>32</v>
      </c>
      <c r="D15" s="16">
        <v>8</v>
      </c>
      <c r="E15" s="18">
        <v>35</v>
      </c>
    </row>
    <row r="16" spans="1:6" x14ac:dyDescent="0.45">
      <c r="A16" s="23">
        <v>2005</v>
      </c>
      <c r="B16" s="18">
        <v>34</v>
      </c>
      <c r="C16" s="20">
        <v>35</v>
      </c>
      <c r="D16" s="16">
        <v>8</v>
      </c>
      <c r="E16" s="18">
        <v>35</v>
      </c>
    </row>
    <row r="17" spans="1:5" x14ac:dyDescent="0.45">
      <c r="A17" s="23">
        <v>2006</v>
      </c>
      <c r="B17" s="18">
        <v>29</v>
      </c>
      <c r="C17" s="20">
        <v>33</v>
      </c>
      <c r="D17" s="16">
        <v>10</v>
      </c>
      <c r="E17" s="18">
        <v>38</v>
      </c>
    </row>
    <row r="18" spans="1:5" x14ac:dyDescent="0.45">
      <c r="A18" s="23">
        <v>2007</v>
      </c>
      <c r="B18" s="18">
        <v>29</v>
      </c>
      <c r="C18" s="20">
        <v>34</v>
      </c>
      <c r="D18" s="16">
        <v>10</v>
      </c>
      <c r="E18" s="18">
        <v>34</v>
      </c>
    </row>
    <row r="19" spans="1:5" x14ac:dyDescent="0.45">
      <c r="A19" s="23">
        <v>2008</v>
      </c>
      <c r="B19" s="18">
        <v>33</v>
      </c>
      <c r="C19" s="20">
        <v>34</v>
      </c>
      <c r="D19" s="16">
        <v>10</v>
      </c>
      <c r="E19" s="18">
        <v>34</v>
      </c>
    </row>
    <row r="20" spans="1:5" x14ac:dyDescent="0.45">
      <c r="A20" s="23">
        <v>2009</v>
      </c>
      <c r="B20" s="18">
        <v>31</v>
      </c>
      <c r="C20" s="20">
        <v>36</v>
      </c>
      <c r="D20" s="16">
        <v>10</v>
      </c>
      <c r="E20" s="18">
        <v>26</v>
      </c>
    </row>
    <row r="21" spans="1:5" x14ac:dyDescent="0.45">
      <c r="A21" s="23">
        <v>2010</v>
      </c>
      <c r="B21" s="18">
        <v>31</v>
      </c>
      <c r="C21" s="20">
        <v>34</v>
      </c>
      <c r="D21" s="16">
        <v>11</v>
      </c>
      <c r="E21" s="18">
        <v>29</v>
      </c>
    </row>
    <row r="22" spans="1:5" x14ac:dyDescent="0.45">
      <c r="A22" s="23">
        <v>2011</v>
      </c>
      <c r="B22" s="18">
        <v>27</v>
      </c>
      <c r="C22" s="20">
        <v>32</v>
      </c>
      <c r="D22" s="16">
        <v>10</v>
      </c>
      <c r="E22" s="18">
        <v>30</v>
      </c>
    </row>
    <row r="23" spans="1:5" x14ac:dyDescent="0.45">
      <c r="A23" s="23">
        <v>2012</v>
      </c>
      <c r="B23" s="18">
        <v>25</v>
      </c>
      <c r="C23" s="20">
        <v>29</v>
      </c>
      <c r="D23" s="16">
        <v>9</v>
      </c>
      <c r="E23" s="18">
        <v>26</v>
      </c>
    </row>
    <row r="24" spans="1:5" x14ac:dyDescent="0.45">
      <c r="A24" s="23">
        <v>2013</v>
      </c>
      <c r="B24" s="18">
        <v>31</v>
      </c>
      <c r="C24" s="20">
        <v>29</v>
      </c>
      <c r="D24" s="16">
        <v>8</v>
      </c>
      <c r="E24" s="18">
        <v>26</v>
      </c>
    </row>
    <row r="25" spans="1:5" x14ac:dyDescent="0.45">
      <c r="A25" s="23">
        <v>2014</v>
      </c>
      <c r="B25" s="18">
        <v>31</v>
      </c>
      <c r="C25" s="20">
        <v>28</v>
      </c>
      <c r="D25" s="16">
        <v>9</v>
      </c>
      <c r="E25" s="18">
        <v>27</v>
      </c>
    </row>
    <row r="26" spans="1:5" x14ac:dyDescent="0.45">
      <c r="A26" s="23">
        <v>2015</v>
      </c>
      <c r="B26" s="18">
        <v>31</v>
      </c>
      <c r="C26" s="20">
        <v>28</v>
      </c>
      <c r="D26" s="16">
        <v>9</v>
      </c>
      <c r="E26" s="18">
        <v>28</v>
      </c>
    </row>
    <row r="27" spans="1:5" x14ac:dyDescent="0.45">
      <c r="A27" s="23">
        <v>2016</v>
      </c>
      <c r="B27" s="18">
        <v>29</v>
      </c>
      <c r="C27" s="20">
        <v>28</v>
      </c>
      <c r="D27" s="16">
        <v>9</v>
      </c>
      <c r="E27" s="18">
        <v>25</v>
      </c>
    </row>
    <row r="28" spans="1:5" x14ac:dyDescent="0.45">
      <c r="A28" s="23">
        <v>2017</v>
      </c>
      <c r="B28" s="18">
        <v>29</v>
      </c>
      <c r="C28" s="20">
        <v>29</v>
      </c>
      <c r="D28" s="16">
        <v>7</v>
      </c>
      <c r="E28" s="18">
        <v>23</v>
      </c>
    </row>
    <row r="29" spans="1:5" x14ac:dyDescent="0.45">
      <c r="A29" s="23">
        <v>2018</v>
      </c>
      <c r="B29" s="18">
        <v>28</v>
      </c>
      <c r="C29" s="20">
        <v>32</v>
      </c>
      <c r="D29" s="16">
        <v>6</v>
      </c>
      <c r="E29" s="18">
        <v>20</v>
      </c>
    </row>
    <row r="30" spans="1:5" x14ac:dyDescent="0.45">
      <c r="A30" s="24">
        <v>2019</v>
      </c>
      <c r="B30" s="19">
        <v>31</v>
      </c>
      <c r="C30" s="21">
        <v>29</v>
      </c>
      <c r="D30" s="17">
        <v>6</v>
      </c>
      <c r="E30" s="19">
        <v>16</v>
      </c>
    </row>
    <row r="31" spans="1:5" x14ac:dyDescent="0.45">
      <c r="A31" s="15"/>
    </row>
  </sheetData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zoomScale="70" zoomScaleNormal="70" workbookViewId="0">
      <selection activeCell="G16" sqref="G16"/>
    </sheetView>
  </sheetViews>
  <sheetFormatPr baseColWidth="10" defaultRowHeight="14.25" x14ac:dyDescent="0.45"/>
  <cols>
    <col min="1" max="1" width="11.86328125" customWidth="1"/>
    <col min="2" max="2" width="14.53125" customWidth="1"/>
    <col min="3" max="3" width="12.9296875" customWidth="1"/>
    <col min="5" max="5" width="12.73046875" customWidth="1"/>
    <col min="6" max="6" width="11.9296875" customWidth="1"/>
    <col min="7" max="7" width="25.796875" customWidth="1"/>
    <col min="8" max="8" width="33.3984375" customWidth="1"/>
  </cols>
  <sheetData>
    <row r="1" spans="1:9" ht="18.75" x14ac:dyDescent="0.7">
      <c r="A1" s="13" t="s">
        <v>18</v>
      </c>
      <c r="B1" s="14" t="s">
        <v>37</v>
      </c>
    </row>
    <row r="2" spans="1:9" ht="15.4" x14ac:dyDescent="0.55000000000000004">
      <c r="A2" s="12" t="s">
        <v>24</v>
      </c>
      <c r="B2" s="2" t="s">
        <v>25</v>
      </c>
    </row>
    <row r="3" spans="1:9" ht="15.4" x14ac:dyDescent="0.55000000000000004">
      <c r="A3" s="12" t="s">
        <v>26</v>
      </c>
      <c r="B3" s="2" t="s">
        <v>31</v>
      </c>
    </row>
    <row r="4" spans="1:9" ht="15.4" x14ac:dyDescent="0.55000000000000004">
      <c r="A4" s="12"/>
      <c r="B4" s="2"/>
    </row>
    <row r="6" spans="1:9" ht="66" x14ac:dyDescent="0.45">
      <c r="A6" s="31" t="s">
        <v>27</v>
      </c>
      <c r="B6" s="32" t="s">
        <v>22</v>
      </c>
      <c r="C6" s="32" t="s">
        <v>23</v>
      </c>
      <c r="D6" s="32" t="s">
        <v>0</v>
      </c>
      <c r="E6" s="32" t="s">
        <v>28</v>
      </c>
      <c r="F6" s="32" t="s">
        <v>1</v>
      </c>
      <c r="G6" s="32" t="s">
        <v>39</v>
      </c>
      <c r="H6" s="32" t="s">
        <v>40</v>
      </c>
      <c r="I6" s="32" t="s">
        <v>33</v>
      </c>
    </row>
    <row r="7" spans="1:9" ht="67.150000000000006" customHeight="1" x14ac:dyDescent="0.45">
      <c r="A7" s="33" t="s">
        <v>2</v>
      </c>
      <c r="B7" s="27">
        <f>17/31*100</f>
        <v>54.838709677419352</v>
      </c>
      <c r="C7" s="27">
        <f>0.42*100</f>
        <v>42</v>
      </c>
      <c r="D7" s="27">
        <f xml:space="preserve"> 1/30*100</f>
        <v>3.3333333333333335</v>
      </c>
      <c r="E7" s="28">
        <f>59</f>
        <v>59</v>
      </c>
      <c r="F7" s="27">
        <f>5/31*100</f>
        <v>16.129032258064516</v>
      </c>
      <c r="G7" s="29" t="s">
        <v>38</v>
      </c>
      <c r="H7" s="30" t="s">
        <v>34</v>
      </c>
      <c r="I7" s="27">
        <f>2/31*100</f>
        <v>6.4516129032258061</v>
      </c>
    </row>
    <row r="8" spans="1:9" ht="82.9" customHeight="1" x14ac:dyDescent="0.45">
      <c r="A8" s="33" t="s">
        <v>3</v>
      </c>
      <c r="B8" s="27">
        <f>16.5/29*100</f>
        <v>56.896551724137936</v>
      </c>
      <c r="C8" s="27">
        <f>0.29*100</f>
        <v>28.999999999999996</v>
      </c>
      <c r="D8" s="27">
        <f xml:space="preserve"> 1/29*100</f>
        <v>3.4482758620689653</v>
      </c>
      <c r="E8" s="28">
        <v>56</v>
      </c>
      <c r="F8" s="27">
        <f>2/28*100</f>
        <v>7.1428571428571423</v>
      </c>
      <c r="G8" s="30" t="s">
        <v>35</v>
      </c>
      <c r="H8" s="30" t="s">
        <v>36</v>
      </c>
      <c r="I8" s="27">
        <f>10/29*100</f>
        <v>34.482758620689658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Lisez-Moi</vt:lpstr>
      <vt:lpstr>Graph1</vt:lpstr>
      <vt:lpstr>Tableau1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Vicard</dc:creator>
  <cp:lastModifiedBy>Boivin Laure</cp:lastModifiedBy>
  <cp:lastPrinted>2020-10-07T09:38:58Z</cp:lastPrinted>
  <dcterms:created xsi:type="dcterms:W3CDTF">2020-07-06T06:54:26Z</dcterms:created>
  <dcterms:modified xsi:type="dcterms:W3CDTF">2020-10-14T08:41:00Z</dcterms:modified>
</cp:coreProperties>
</file>