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defaultThemeVersion="164011"/>
  <mc:AlternateContent xmlns:mc="http://schemas.openxmlformats.org/markup-compatibility/2006">
    <mc:Choice Requires="x15">
      <x15ac:absPath xmlns:x15ac="http://schemas.microsoft.com/office/spreadsheetml/2010/11/ac" url="O:\PubWeb\lettresAnglaises\LA 2025\Lettre 454 April 25\Lettre 454 ENG LAURE\Fichier compagnon\"/>
    </mc:Choice>
  </mc:AlternateContent>
  <bookViews>
    <workbookView xWindow="0" yWindow="0" windowWidth="28800" windowHeight="11925"/>
  </bookViews>
  <sheets>
    <sheet name="ReadMe" sheetId="1" r:id="rId1"/>
    <sheet name="Figure 1" sheetId="2" r:id="rId2"/>
    <sheet name="Figure 2" sheetId="3" r:id="rId3"/>
    <sheet name="Figure 3" sheetId="4" r:id="rId4"/>
  </sheet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0" i="4" l="1"/>
  <c r="C10" i="4"/>
  <c r="D9" i="4"/>
  <c r="C9" i="4"/>
  <c r="D8" i="4"/>
  <c r="C8" i="4"/>
  <c r="D10" i="3"/>
  <c r="C10" i="3"/>
  <c r="D9" i="3"/>
  <c r="C9" i="3"/>
  <c r="D8" i="3"/>
  <c r="C8" i="3"/>
  <c r="F10" i="2"/>
  <c r="E10" i="2"/>
  <c r="D10" i="2"/>
  <c r="C10" i="2"/>
  <c r="F9" i="2"/>
  <c r="E9" i="2"/>
  <c r="D9" i="2"/>
  <c r="C9" i="2"/>
  <c r="F8" i="2"/>
  <c r="E8" i="2"/>
  <c r="D8" i="2"/>
  <c r="C8" i="2"/>
</calcChain>
</file>

<file path=xl/sharedStrings.xml><?xml version="1.0" encoding="utf-8"?>
<sst xmlns="http://schemas.openxmlformats.org/spreadsheetml/2006/main" count="54" uniqueCount="40">
  <si>
    <t>Publication</t>
  </si>
  <si>
    <t>Link</t>
  </si>
  <si>
    <t>Contact</t>
  </si>
  <si>
    <t>Umana Dajud (2019).</t>
  </si>
  <si>
    <t>Mayer, Rapoport, Umana-Dajud (2025).</t>
  </si>
  <si>
    <t>Additional information</t>
  </si>
  <si>
    <t>None</t>
  </si>
  <si>
    <t>Title</t>
  </si>
  <si>
    <t>Subtitle</t>
  </si>
  <si>
    <t>Notes</t>
  </si>
  <si>
    <t>Source</t>
  </si>
  <si>
    <t>Bilateral trade
(in value)</t>
  </si>
  <si>
    <t>Different goods
VS homogeneous</t>
  </si>
  <si>
    <t>Effect</t>
  </si>
  <si>
    <t>Min</t>
  </si>
  <si>
    <t>Max</t>
  </si>
  <si>
    <t>Probability of exporting</t>
  </si>
  <si>
    <t>min</t>
  </si>
  <si>
    <t>max</t>
  </si>
  <si>
    <t>The facilitation of business trips does not increase permanent immigration</t>
  </si>
  <si>
    <t>Business trips</t>
  </si>
  <si>
    <t>Permanent migration</t>
  </si>
  <si>
    <t>Citation</t>
  </si>
  <si>
    <t>Type</t>
  </si>
  <si>
    <t>Aggregated trade data come from COMTRADE and DOTS, detailed data from BACI (Gaulier &amp; Zignago, 2010). GDPs, populations, and distances are from the World Bank and Mayer &amp; Zignago (2011).</t>
  </si>
  <si>
    <t>Circles represent the effect of introducing a visa on bilateral trade and the difference in effect between bilateral trade in differentiated goods and that in homogeneous goods;  vertical lines represent 95% confidence intervals. When these lines do not cross the horizontal axis at zero, the effect is statistically significant.</t>
  </si>
  <si>
    <t>Circles represent the increase in bilateral trade (in value) and in the probability of exporting a given product; vertical lines represent 95% confidence intervals. When these lines do not cross the horizontal axis at zero, the effect is statistically significant.</t>
  </si>
  <si>
    <t>Circles represent the increase in business travel and permanent migration; vertical lines represent 95% confidence intervals. When these lines do not cross the horizontal axis at zero, the effect is statistically significant.</t>
  </si>
  <si>
    <t>Visas reduce trade, especially in differentiated goods.</t>
  </si>
  <si>
    <t>Effects of the introduction of a visa</t>
  </si>
  <si>
    <t>Facilitating business travel increases bilateral trade and the likelihood of exporting a product</t>
  </si>
  <si>
    <t>Effects of provisions on business travel facilitation in free-trade agreements</t>
  </si>
  <si>
    <t>La Lettre du CEPII</t>
  </si>
  <si>
    <r>
      <t xml:space="preserve">Aggregated bilateral trade flows come from IMF's DOTS database (1950–2015). Product-level trade flows are sourced from BACI (Gaulier &amp; Zignago, 2010). Gravity variables (distance, borders, languages, currencies) come from the CEPII Gravity database (Head </t>
    </r>
    <r>
      <rPr>
        <i/>
        <sz val="12"/>
        <color theme="1"/>
        <rFont val="Arial Narrow"/>
        <family val="2"/>
      </rPr>
      <t>et al.</t>
    </r>
    <r>
      <rPr>
        <sz val="12"/>
        <color theme="1"/>
        <rFont val="Arial Narrow"/>
        <family val="2"/>
      </rPr>
      <t xml:space="preserve">, 2010). Data on FTAs come from the World Bank’s Content of Deep Trade Agreements database (Hofmann et al., 2017), which enables coding of the presence and depth of agreements. Migration data are sourced from the OECD (2011) and the World Bank. Provisions on business visitor entry are automatically extracted from agreement texts (Alschner </t>
    </r>
    <r>
      <rPr>
        <i/>
        <sz val="12"/>
        <color theme="1"/>
        <rFont val="Arial Narrow"/>
        <family val="2"/>
      </rPr>
      <t>et al.</t>
    </r>
    <r>
      <rPr>
        <sz val="12"/>
        <color theme="1"/>
        <rFont val="Arial Narrow"/>
        <family val="2"/>
      </rPr>
      <t xml:space="preserve">, 2017b). The variable for free movement of people covers agreements that include this right (EU, EEA, EFTA, ANZ, CARICOM). Bilateral business travel data are taken from Coscia </t>
    </r>
    <r>
      <rPr>
        <i/>
        <sz val="12"/>
        <color theme="1"/>
        <rFont val="Arial Narrow"/>
        <family val="2"/>
      </rPr>
      <t>et al.</t>
    </r>
    <r>
      <rPr>
        <sz val="12"/>
        <color theme="1"/>
        <rFont val="Arial Narrow"/>
        <family val="2"/>
      </rPr>
      <t xml:space="preserve"> (2020), based on corporate card payments.</t>
    </r>
  </si>
  <si>
    <r>
      <t>Umana-Dajud, C. (2019). Do Hinder International Trade in Goods visas? J</t>
    </r>
    <r>
      <rPr>
        <i/>
        <sz val="12"/>
        <color theme="1"/>
        <rFont val="Arial Narrow"/>
        <family val="2"/>
      </rPr>
      <t>ournal of Development Economics</t>
    </r>
    <r>
      <rPr>
        <sz val="12"/>
        <color theme="1"/>
        <rFont val="Arial Narrow"/>
        <family val="2"/>
      </rPr>
      <t>, vol. 140, p. 106-126, September.</t>
    </r>
  </si>
  <si>
    <r>
      <t>Mayer, T., Rapoport, H &amp; Umana-Dajud, C. (2025). Free-Trade Agreements and the Movement of Business People,</t>
    </r>
    <r>
      <rPr>
        <i/>
        <sz val="12"/>
        <color theme="1"/>
        <rFont val="Arial Narrow"/>
        <family val="2"/>
      </rPr>
      <t xml:space="preserve"> Journal of Economic Geography</t>
    </r>
    <r>
      <rPr>
        <sz val="12"/>
        <color theme="1"/>
        <rFont val="Arial Narrow"/>
        <family val="2"/>
      </rPr>
      <t>, vol. 25, Issue 1, p. 93-126, January.</t>
    </r>
  </si>
  <si>
    <r>
      <t xml:space="preserve">Mayer, T., Rapoport, H &amp; Umana-Dajud, C. (2025). Free-Trade Agreements and the Movement of Business People, </t>
    </r>
    <r>
      <rPr>
        <i/>
        <sz val="12"/>
        <color theme="1"/>
        <rFont val="Arial Narrow"/>
        <family val="2"/>
      </rPr>
      <t>Journal of Economic Geography</t>
    </r>
    <r>
      <rPr>
        <sz val="12"/>
        <color theme="1"/>
        <rFont val="Arial Narrow"/>
        <family val="2"/>
      </rPr>
      <t>, vol. 25, Issue 1, p. 93-126, January.</t>
    </r>
  </si>
  <si>
    <t>https://www.cepii.fr/CEPII/en/publications/lettre/abstract.asp?NoDoc=14604</t>
  </si>
  <si>
    <r>
      <t>Rapoport H. &amp; Umana-Dajud C. (2025). Business Travel, a Driver of International Trade Hindered by Immigration Restrictions.</t>
    </r>
    <r>
      <rPr>
        <sz val="12"/>
        <color theme="1"/>
        <rFont val="Arial Narrow"/>
        <family val="2"/>
      </rPr>
      <t xml:space="preserve"> </t>
    </r>
    <r>
      <rPr>
        <i/>
        <sz val="12"/>
        <color theme="1"/>
        <rFont val="Arial Narrow"/>
        <family val="2"/>
      </rPr>
      <t>La Lettre du CEPI</t>
    </r>
    <r>
      <rPr>
        <sz val="12"/>
        <color theme="1"/>
        <rFont val="Arial Narrow"/>
        <family val="2"/>
      </rPr>
      <t>I</t>
    </r>
    <r>
      <rPr>
        <sz val="12"/>
        <rFont val="Arial Narrow"/>
        <family val="2"/>
      </rPr>
      <t>, no. 454, April.</t>
    </r>
  </si>
  <si>
    <t>camilo.umana-dajud@cepii.fr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</si>
</sst>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x14ac:knownFonts="1">
    <font>
      <sz val="11"/>
      <color theme="1"/>
      <name val="Calibri"/>
      <family val="2"/>
      <scheme val="minor"/>
    </font>
    <font>
      <sz val="11"/>
      <color theme="1"/>
      <name val="Calibri"/>
      <family val="2"/>
      <scheme val="minor"/>
    </font>
    <font>
      <sz val="12"/>
      <color theme="1"/>
      <name val="Arial Narrow"/>
      <family val="2"/>
    </font>
    <font>
      <b/>
      <sz val="12"/>
      <color theme="1"/>
      <name val="Arial Narrow"/>
      <family val="2"/>
    </font>
    <font>
      <sz val="11"/>
      <color theme="1"/>
      <name val="Arial"/>
      <family val="2"/>
    </font>
    <font>
      <sz val="10"/>
      <name val="Arial"/>
      <family val="2"/>
    </font>
    <font>
      <b/>
      <sz val="12"/>
      <name val="Arial Narrow"/>
      <family val="2"/>
    </font>
    <font>
      <sz val="12"/>
      <name val="Arial Narrow"/>
      <family val="2"/>
    </font>
    <font>
      <u/>
      <sz val="11"/>
      <color theme="10"/>
      <name val="Calibri"/>
      <family val="2"/>
      <scheme val="minor"/>
    </font>
    <font>
      <u/>
      <sz val="12"/>
      <color theme="10"/>
      <name val="Arial Narrow"/>
      <family val="2"/>
    </font>
    <font>
      <sz val="12"/>
      <color rgb="FF000000"/>
      <name val="Arial Narrow"/>
      <family val="2"/>
    </font>
    <font>
      <sz val="12"/>
      <color rgb="FFFF0000"/>
      <name val="Arial Narrow"/>
      <family val="2"/>
    </font>
    <font>
      <i/>
      <sz val="12"/>
      <color theme="1"/>
      <name val="Arial Narrow"/>
      <family val="2"/>
    </font>
  </fonts>
  <fills count="3">
    <fill>
      <patternFill patternType="none"/>
    </fill>
    <fill>
      <patternFill patternType="gray125"/>
    </fill>
    <fill>
      <patternFill patternType="solid">
        <fgColor rgb="FF92D05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6">
    <xf numFmtId="0" fontId="0" fillId="0" borderId="0"/>
    <xf numFmtId="9" fontId="1" fillId="0" borderId="0"/>
    <xf numFmtId="0" fontId="4" fillId="0" borderId="0"/>
    <xf numFmtId="0" fontId="5" fillId="0" borderId="0"/>
    <xf numFmtId="0" fontId="1" fillId="0" borderId="0"/>
    <xf numFmtId="0" fontId="8" fillId="0" borderId="0"/>
  </cellStyleXfs>
  <cellXfs count="38">
    <xf numFmtId="0" fontId="0" fillId="0" borderId="0" xfId="0"/>
    <xf numFmtId="0" fontId="3" fillId="0" borderId="0" xfId="0" applyFont="1" applyAlignment="1">
      <alignment horizontal="left" vertical="top"/>
    </xf>
    <xf numFmtId="0" fontId="2" fillId="0" borderId="0" xfId="0" applyFont="1" applyAlignment="1">
      <alignment horizontal="left" vertical="center"/>
    </xf>
    <xf numFmtId="0" fontId="2" fillId="0" borderId="0" xfId="0" applyFont="1"/>
    <xf numFmtId="0" fontId="5" fillId="0" borderId="0" xfId="3"/>
    <xf numFmtId="0" fontId="6" fillId="0" borderId="0" xfId="3" applyFont="1" applyAlignment="1">
      <alignment vertical="center"/>
    </xf>
    <xf numFmtId="0" fontId="7" fillId="0" borderId="0" xfId="3" applyFont="1" applyAlignment="1">
      <alignment vertical="center"/>
    </xf>
    <xf numFmtId="0" fontId="7" fillId="0" borderId="0" xfId="4" applyFont="1" applyAlignment="1">
      <alignment vertical="center"/>
    </xf>
    <xf numFmtId="0" fontId="9" fillId="0" borderId="0" xfId="5" applyFont="1" applyAlignment="1">
      <alignment vertical="center"/>
    </xf>
    <xf numFmtId="0" fontId="3" fillId="0" borderId="0" xfId="0" applyFont="1" applyAlignment="1">
      <alignment horizontal="left" vertical="center"/>
    </xf>
    <xf numFmtId="0" fontId="2" fillId="0" borderId="0" xfId="0" applyFont="1" applyAlignment="1">
      <alignment horizontal="left" vertical="top" wrapText="1"/>
    </xf>
    <xf numFmtId="0" fontId="11" fillId="0" borderId="0" xfId="0" applyFont="1"/>
    <xf numFmtId="9" fontId="2" fillId="0" borderId="0" xfId="1" applyFont="1"/>
    <xf numFmtId="0" fontId="2" fillId="0" borderId="2" xfId="0" applyFont="1" applyBorder="1"/>
    <xf numFmtId="0" fontId="2" fillId="0" borderId="3" xfId="0" applyFont="1" applyBorder="1"/>
    <xf numFmtId="0" fontId="2" fillId="0" borderId="4" xfId="0" applyFont="1" applyBorder="1"/>
    <xf numFmtId="0" fontId="2" fillId="0" borderId="1" xfId="0" applyFont="1" applyBorder="1" applyAlignment="1">
      <alignment horizontal="center"/>
    </xf>
    <xf numFmtId="2" fontId="2" fillId="0" borderId="2" xfId="0" applyNumberFormat="1" applyFont="1" applyBorder="1" applyAlignment="1">
      <alignment horizontal="center"/>
    </xf>
    <xf numFmtId="2" fontId="2" fillId="0" borderId="3" xfId="0" applyNumberFormat="1" applyFont="1" applyBorder="1" applyAlignment="1">
      <alignment horizontal="center"/>
    </xf>
    <xf numFmtId="2" fontId="2" fillId="0" borderId="4" xfId="0" applyNumberFormat="1" applyFont="1" applyBorder="1" applyAlignment="1">
      <alignment horizontal="center"/>
    </xf>
    <xf numFmtId="0" fontId="7" fillId="0" borderId="0" xfId="3" applyFont="1"/>
    <xf numFmtId="0" fontId="2" fillId="0" borderId="1" xfId="0" applyFont="1" applyBorder="1" applyAlignment="1">
      <alignment horizontal="center" wrapText="1"/>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9" fillId="0" borderId="0" xfId="5" applyFont="1" applyAlignment="1">
      <alignment horizontal="left" vertical="top" wrapText="1"/>
    </xf>
    <xf numFmtId="0" fontId="0" fillId="0" borderId="0" xfId="0"/>
    <xf numFmtId="0" fontId="8" fillId="0" borderId="0" xfId="5" applyAlignment="1">
      <alignment vertical="center"/>
    </xf>
    <xf numFmtId="0" fontId="2" fillId="0" borderId="0" xfId="0" applyFont="1" applyAlignment="1">
      <alignment horizontal="left" vertical="top" wrapText="1"/>
    </xf>
    <xf numFmtId="0" fontId="3" fillId="2" borderId="0" xfId="2" applyFont="1" applyFill="1" applyAlignment="1">
      <alignment horizontal="center" vertical="center"/>
    </xf>
    <xf numFmtId="0" fontId="2" fillId="0" borderId="0" xfId="0" applyFont="1"/>
    <xf numFmtId="0" fontId="8" fillId="0" borderId="0" xfId="5"/>
    <xf numFmtId="0" fontId="0" fillId="0" borderId="0" xfId="0" applyAlignment="1">
      <alignment vertical="top"/>
    </xf>
    <xf numFmtId="0" fontId="3" fillId="0" borderId="0" xfId="2" applyFont="1" applyAlignment="1">
      <alignment horizontal="center" vertical="center"/>
    </xf>
    <xf numFmtId="0" fontId="7" fillId="0" borderId="0" xfId="3" applyFont="1" applyAlignment="1">
      <alignment vertical="top" wrapText="1"/>
    </xf>
    <xf numFmtId="0" fontId="2" fillId="0" borderId="0" xfId="3" applyFont="1" applyAlignment="1">
      <alignment vertical="center"/>
    </xf>
    <xf numFmtId="0" fontId="2" fillId="0" borderId="0" xfId="0" applyFont="1" applyAlignment="1">
      <alignment horizontal="center"/>
    </xf>
    <xf numFmtId="0" fontId="2" fillId="0" borderId="0" xfId="0" applyFont="1" applyAlignment="1">
      <alignment horizontal="left" vertical="center"/>
    </xf>
    <xf numFmtId="0" fontId="10" fillId="0" borderId="0" xfId="0" applyFont="1"/>
  </cellXfs>
  <cellStyles count="6">
    <cellStyle name="Lien hypertexte" xfId="5" builtinId="8"/>
    <cellStyle name="Normal" xfId="0" builtinId="0"/>
    <cellStyle name="Normal 2" xfId="3"/>
    <cellStyle name="Normal 2 2" xfId="2"/>
    <cellStyle name="Normal 3" xfId="4"/>
    <cellStyle name="Pourcentag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205701754385968"/>
          <c:y val="3.1952777777777767E-2"/>
          <c:w val="0.86794298245614032"/>
          <c:h val="0.79940777777777783"/>
        </c:manualLayout>
      </c:layout>
      <c:stockChart>
        <c:ser>
          <c:idx val="0"/>
          <c:order val="0"/>
          <c:spPr>
            <a:ln w="19050" cap="rnd">
              <a:noFill/>
              <a:prstDash val="solid"/>
              <a:round/>
            </a:ln>
          </c:spPr>
          <c:marker>
            <c:symbol val="circle"/>
            <c:size val="14"/>
            <c:spPr>
              <a:solidFill>
                <a:srgbClr val="008270"/>
              </a:solidFill>
              <a:ln w="9525">
                <a:noFill/>
                <a:prstDash val="solid"/>
              </a:ln>
            </c:spPr>
          </c:marker>
          <c:cat>
            <c:strRef>
              <c:f>'Figure 1'!$C$6:$D$7</c:f>
              <c:strCache>
                <c:ptCount val="2"/>
                <c:pt idx="0">
                  <c:v>Bilateral trade
(in value)</c:v>
                </c:pt>
                <c:pt idx="1">
                  <c:v>Different goods
VS homogeneous</c:v>
                </c:pt>
              </c:strCache>
            </c:strRef>
          </c:cat>
          <c:val>
            <c:numRef>
              <c:f>'Figure 1'!$C$8:$D$8</c:f>
              <c:numCache>
                <c:formatCode>0.00</c:formatCode>
                <c:ptCount val="2"/>
                <c:pt idx="0">
                  <c:v>-22.900000000000002</c:v>
                </c:pt>
                <c:pt idx="1">
                  <c:v>-164.4854</c:v>
                </c:pt>
              </c:numCache>
            </c:numRef>
          </c:val>
          <c:smooth val="0"/>
          <c:extLst>
            <c:ext xmlns:c16="http://schemas.microsoft.com/office/drawing/2014/chart" uri="{C3380CC4-5D6E-409C-BE32-E72D297353CC}">
              <c16:uniqueId val="{00000000-484E-4314-9588-CE350FBE4116}"/>
            </c:ext>
          </c:extLst>
        </c:ser>
        <c:ser>
          <c:idx val="1"/>
          <c:order val="1"/>
          <c:spPr>
            <a:ln w="19050" cap="rnd">
              <a:noFill/>
              <a:prstDash val="solid"/>
              <a:round/>
            </a:ln>
          </c:spPr>
          <c:marker>
            <c:symbol val="none"/>
          </c:marker>
          <c:cat>
            <c:strRef>
              <c:f>'Figure 1'!$C$6:$D$7</c:f>
              <c:strCache>
                <c:ptCount val="2"/>
                <c:pt idx="0">
                  <c:v>Bilateral trade
(in value)</c:v>
                </c:pt>
                <c:pt idx="1">
                  <c:v>Different goods
VS homogeneous</c:v>
                </c:pt>
              </c:strCache>
            </c:strRef>
          </c:cat>
          <c:val>
            <c:numRef>
              <c:f>'Figure 1'!$C$9:$D$9</c:f>
              <c:numCache>
                <c:formatCode>0.00</c:formatCode>
                <c:ptCount val="2"/>
                <c:pt idx="0">
                  <c:v>-0.69447099999998996</c:v>
                </c:pt>
                <c:pt idx="1">
                  <c:v>-129.77898059999998</c:v>
                </c:pt>
              </c:numCache>
            </c:numRef>
          </c:val>
          <c:smooth val="0"/>
          <c:extLst>
            <c:ext xmlns:c16="http://schemas.microsoft.com/office/drawing/2014/chart" uri="{C3380CC4-5D6E-409C-BE32-E72D297353CC}">
              <c16:uniqueId val="{00000001-484E-4314-9588-CE350FBE4116}"/>
            </c:ext>
          </c:extLst>
        </c:ser>
        <c:ser>
          <c:idx val="2"/>
          <c:order val="2"/>
          <c:spPr>
            <a:ln w="19050" cap="rnd">
              <a:noFill/>
              <a:prstDash val="solid"/>
              <a:round/>
            </a:ln>
          </c:spPr>
          <c:marker>
            <c:symbol val="dot"/>
            <c:size val="3"/>
            <c:spPr>
              <a:solidFill>
                <a:schemeClr val="accent3"/>
              </a:solidFill>
              <a:ln w="9525">
                <a:solidFill>
                  <a:schemeClr val="accent3"/>
                </a:solidFill>
                <a:prstDash val="solid"/>
              </a:ln>
            </c:spPr>
          </c:marker>
          <c:cat>
            <c:strRef>
              <c:f>'Figure 1'!$C$6:$D$7</c:f>
              <c:strCache>
                <c:ptCount val="2"/>
                <c:pt idx="0">
                  <c:v>Bilateral trade
(in value)</c:v>
                </c:pt>
                <c:pt idx="1">
                  <c:v>Different goods
VS homogeneous</c:v>
                </c:pt>
              </c:strCache>
            </c:strRef>
          </c:cat>
          <c:val>
            <c:numRef>
              <c:f>'Figure 1'!$C$10:$D$10</c:f>
              <c:numCache>
                <c:formatCode>0.00</c:formatCode>
                <c:ptCount val="2"/>
                <c:pt idx="0">
                  <c:v>-45.105528999999997</c:v>
                </c:pt>
                <c:pt idx="1">
                  <c:v>-199.19181939999999</c:v>
                </c:pt>
              </c:numCache>
            </c:numRef>
          </c:val>
          <c:smooth val="0"/>
          <c:extLst>
            <c:ext xmlns:c16="http://schemas.microsoft.com/office/drawing/2014/chart" uri="{C3380CC4-5D6E-409C-BE32-E72D297353CC}">
              <c16:uniqueId val="{00000002-484E-4314-9588-CE350FBE4116}"/>
            </c:ext>
          </c:extLst>
        </c:ser>
        <c:dLbls>
          <c:showLegendKey val="0"/>
          <c:showVal val="0"/>
          <c:showCatName val="0"/>
          <c:showSerName val="0"/>
          <c:showPercent val="0"/>
          <c:showBubbleSize val="0"/>
        </c:dLbls>
        <c:hiLowLines>
          <c:spPr>
            <a:ln w="76200" cap="flat" cmpd="sng" algn="ctr">
              <a:solidFill>
                <a:schemeClr val="bg1">
                  <a:lumMod val="50000"/>
                </a:schemeClr>
              </a:solidFill>
              <a:prstDash val="solid"/>
              <a:round/>
            </a:ln>
          </c:spPr>
        </c:hiLowLines>
        <c:axId val="607940056"/>
        <c:axId val="607937760"/>
      </c:stockChart>
      <c:catAx>
        <c:axId val="607940056"/>
        <c:scaling>
          <c:orientation val="minMax"/>
        </c:scaling>
        <c:delete val="0"/>
        <c:axPos val="b"/>
        <c:numFmt formatCode="General" sourceLinked="1"/>
        <c:majorTickMark val="none"/>
        <c:minorTickMark val="none"/>
        <c:tickLblPos val="low"/>
        <c:spPr>
          <a:noFill/>
          <a:ln w="9525" cap="flat" cmpd="sng" algn="ctr">
            <a:solidFill>
              <a:schemeClr val="bg1">
                <a:lumMod val="50000"/>
              </a:schemeClr>
            </a:solidFill>
            <a:prstDash val="solid"/>
            <a:round/>
          </a:ln>
        </c:spPr>
        <c:txPr>
          <a:bodyPr rot="-60000000" spcFirstLastPara="1" vertOverflow="ellipsis" vert="horz" wrap="square" anchor="ctr" anchorCtr="1"/>
          <a:lstStyle/>
          <a:p>
            <a:pPr>
              <a:defRPr sz="1600" b="0" i="0" strike="noStrike" kern="1200" baseline="0">
                <a:solidFill>
                  <a:schemeClr val="tx1"/>
                </a:solidFill>
                <a:latin typeface="Arial Narrow" panose="020B0606020202030204" pitchFamily="34" charset="0"/>
                <a:ea typeface="+mn-ea"/>
                <a:cs typeface="+mn-cs"/>
              </a:defRPr>
            </a:pPr>
            <a:endParaRPr lang="fr-FR"/>
          </a:p>
        </c:txPr>
        <c:crossAx val="607937760"/>
        <c:crosses val="autoZero"/>
        <c:auto val="1"/>
        <c:lblAlgn val="ctr"/>
        <c:lblOffset val="100"/>
        <c:noMultiLvlLbl val="0"/>
      </c:catAx>
      <c:valAx>
        <c:axId val="607937760"/>
        <c:scaling>
          <c:orientation val="minMax"/>
        </c:scaling>
        <c:delete val="0"/>
        <c:axPos val="l"/>
        <c:majorGridlines>
          <c:spPr>
            <a:ln w="9525" cap="flat" cmpd="sng" algn="ctr">
              <a:noFill/>
              <a:prstDash val="solid"/>
              <a:round/>
            </a:ln>
          </c:spPr>
        </c:majorGridlines>
        <c:title>
          <c:tx>
            <c:rich>
              <a:bodyPr rot="-5400000" spcFirstLastPara="1" vertOverflow="ellipsis" vert="horz" wrap="square" anchor="ctr" anchorCtr="1"/>
              <a:lstStyle/>
              <a:p>
                <a:pPr>
                  <a:defRPr sz="1600" b="0" i="0" strike="noStrike" kern="1200" baseline="0">
                    <a:solidFill>
                      <a:schemeClr val="tx1"/>
                    </a:solidFill>
                    <a:latin typeface="Arial Narrow" panose="020B0606020202030204" pitchFamily="34" charset="0"/>
                    <a:ea typeface="+mn-ea"/>
                    <a:cs typeface="+mn-cs"/>
                  </a:defRPr>
                </a:pPr>
                <a:r>
                  <a:rPr lang="fr-FR"/>
                  <a:t> %</a:t>
                </a:r>
              </a:p>
            </c:rich>
          </c:tx>
          <c:layout>
            <c:manualLayout>
              <c:xMode val="edge"/>
              <c:yMode val="edge"/>
              <c:x val="1.474479166666666E-3"/>
              <c:y val="0.3995475"/>
            </c:manualLayout>
          </c:layout>
          <c:overlay val="0"/>
          <c:spPr>
            <a:noFill/>
            <a:ln>
              <a:noFill/>
              <a:prstDash val="solid"/>
            </a:ln>
          </c:spPr>
        </c:title>
        <c:numFmt formatCode="0" sourceLinked="0"/>
        <c:majorTickMark val="in"/>
        <c:minorTickMark val="none"/>
        <c:tickLblPos val="nextTo"/>
        <c:spPr>
          <a:noFill/>
          <a:ln>
            <a:solidFill>
              <a:schemeClr val="bg1">
                <a:lumMod val="50000"/>
              </a:schemeClr>
            </a:solidFill>
            <a:prstDash val="solid"/>
          </a:ln>
        </c:spPr>
        <c:txPr>
          <a:bodyPr rot="-60000000" spcFirstLastPara="1" vertOverflow="ellipsis" vert="horz" wrap="square" anchor="ctr" anchorCtr="1"/>
          <a:lstStyle/>
          <a:p>
            <a:pPr>
              <a:defRPr sz="1600" b="0" i="0" strike="noStrike" kern="1200" baseline="0">
                <a:solidFill>
                  <a:schemeClr val="tx1"/>
                </a:solidFill>
                <a:latin typeface="Arial Narrow" panose="020B0606020202030204" pitchFamily="34" charset="0"/>
                <a:ea typeface="+mn-ea"/>
                <a:cs typeface="+mn-cs"/>
              </a:defRPr>
            </a:pPr>
            <a:endParaRPr lang="fr-FR"/>
          </a:p>
        </c:txPr>
        <c:crossAx val="607940056"/>
        <c:crosses val="autoZero"/>
        <c:crossBetween val="between"/>
      </c:valAx>
    </c:plotArea>
    <c:plotVisOnly val="1"/>
    <c:dispBlanksAs val="gap"/>
    <c:showDLblsOverMax val="0"/>
  </c:chart>
  <c:spPr>
    <a:solidFill>
      <a:schemeClr val="bg1"/>
    </a:solidFill>
    <a:ln w="9525" cap="flat" cmpd="sng" algn="ctr">
      <a:noFill/>
      <a:prstDash val="solid"/>
      <a:round/>
    </a:ln>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076851851851851"/>
          <c:y val="2.3612750885478161E-2"/>
          <c:w val="0.86923148148148144"/>
          <c:h val="0.87191102219681815"/>
        </c:manualLayout>
      </c:layout>
      <c:stockChart>
        <c:ser>
          <c:idx val="0"/>
          <c:order val="0"/>
          <c:spPr>
            <a:ln w="19050" cap="rnd">
              <a:noFill/>
              <a:prstDash val="solid"/>
              <a:round/>
            </a:ln>
          </c:spPr>
          <c:marker>
            <c:symbol val="circle"/>
            <c:size val="14"/>
            <c:spPr>
              <a:solidFill>
                <a:srgbClr val="008270"/>
              </a:solidFill>
              <a:ln w="9525">
                <a:noFill/>
                <a:prstDash val="solid"/>
              </a:ln>
            </c:spPr>
          </c:marker>
          <c:cat>
            <c:strRef>
              <c:f>'Figure 2'!$C$6:$D$7</c:f>
              <c:strCache>
                <c:ptCount val="2"/>
                <c:pt idx="0">
                  <c:v>Bilateral trade
(in value)</c:v>
                </c:pt>
                <c:pt idx="1">
                  <c:v>Probability of exporting</c:v>
                </c:pt>
              </c:strCache>
            </c:strRef>
          </c:cat>
          <c:val>
            <c:numRef>
              <c:f>'Figure 2'!$C$8:$D$8</c:f>
              <c:numCache>
                <c:formatCode>0.00</c:formatCode>
                <c:ptCount val="2"/>
                <c:pt idx="0">
                  <c:v>14.399999999999999</c:v>
                </c:pt>
                <c:pt idx="1">
                  <c:v>3.2680000000000002</c:v>
                </c:pt>
              </c:numCache>
            </c:numRef>
          </c:val>
          <c:smooth val="0"/>
          <c:extLst>
            <c:ext xmlns:c16="http://schemas.microsoft.com/office/drawing/2014/chart" uri="{C3380CC4-5D6E-409C-BE32-E72D297353CC}">
              <c16:uniqueId val="{00000000-7704-4F4C-ABEF-F346A0DF160C}"/>
            </c:ext>
          </c:extLst>
        </c:ser>
        <c:ser>
          <c:idx val="1"/>
          <c:order val="1"/>
          <c:spPr>
            <a:ln w="19050" cap="rnd">
              <a:noFill/>
              <a:prstDash val="solid"/>
              <a:round/>
            </a:ln>
          </c:spPr>
          <c:marker>
            <c:symbol val="none"/>
          </c:marker>
          <c:cat>
            <c:strRef>
              <c:f>'Figure 2'!$C$6:$D$7</c:f>
              <c:strCache>
                <c:ptCount val="2"/>
                <c:pt idx="0">
                  <c:v>Bilateral trade
(in value)</c:v>
                </c:pt>
                <c:pt idx="1">
                  <c:v>Probability of exporting</c:v>
                </c:pt>
              </c:strCache>
            </c:strRef>
          </c:cat>
          <c:val>
            <c:numRef>
              <c:f>'Figure 2'!$C$9:$D$9</c:f>
              <c:numCache>
                <c:formatCode>0.00</c:formatCode>
                <c:ptCount val="2"/>
                <c:pt idx="0">
                  <c:v>1.5701388000000001</c:v>
                </c:pt>
                <c:pt idx="1">
                  <c:v>1.3517450900000001</c:v>
                </c:pt>
              </c:numCache>
            </c:numRef>
          </c:val>
          <c:smooth val="0"/>
          <c:extLst>
            <c:ext xmlns:c16="http://schemas.microsoft.com/office/drawing/2014/chart" uri="{C3380CC4-5D6E-409C-BE32-E72D297353CC}">
              <c16:uniqueId val="{00000001-7704-4F4C-ABEF-F346A0DF160C}"/>
            </c:ext>
          </c:extLst>
        </c:ser>
        <c:ser>
          <c:idx val="2"/>
          <c:order val="2"/>
          <c:spPr>
            <a:ln w="19050" cap="rnd">
              <a:noFill/>
              <a:prstDash val="solid"/>
              <a:round/>
            </a:ln>
          </c:spPr>
          <c:marker>
            <c:symbol val="dot"/>
            <c:size val="3"/>
            <c:spPr>
              <a:solidFill>
                <a:schemeClr val="accent3"/>
              </a:solidFill>
              <a:ln w="9525">
                <a:solidFill>
                  <a:schemeClr val="accent3"/>
                </a:solidFill>
                <a:prstDash val="solid"/>
              </a:ln>
            </c:spPr>
          </c:marker>
          <c:cat>
            <c:strRef>
              <c:f>'Figure 2'!$C$6:$D$7</c:f>
              <c:strCache>
                <c:ptCount val="2"/>
                <c:pt idx="0">
                  <c:v>Bilateral trade
(in value)</c:v>
                </c:pt>
                <c:pt idx="1">
                  <c:v>Probability of exporting</c:v>
                </c:pt>
              </c:strCache>
            </c:strRef>
          </c:cat>
          <c:val>
            <c:numRef>
              <c:f>'Figure 2'!$C$10:$D$10</c:f>
              <c:numCache>
                <c:formatCode>0.00</c:formatCode>
                <c:ptCount val="2"/>
                <c:pt idx="0">
                  <c:v>27.229861199999998</c:v>
                </c:pt>
                <c:pt idx="1">
                  <c:v>5.1842549099999999</c:v>
                </c:pt>
              </c:numCache>
            </c:numRef>
          </c:val>
          <c:smooth val="0"/>
          <c:extLst>
            <c:ext xmlns:c16="http://schemas.microsoft.com/office/drawing/2014/chart" uri="{C3380CC4-5D6E-409C-BE32-E72D297353CC}">
              <c16:uniqueId val="{00000002-7704-4F4C-ABEF-F346A0DF160C}"/>
            </c:ext>
          </c:extLst>
        </c:ser>
        <c:dLbls>
          <c:showLegendKey val="0"/>
          <c:showVal val="0"/>
          <c:showCatName val="0"/>
          <c:showSerName val="0"/>
          <c:showPercent val="0"/>
          <c:showBubbleSize val="0"/>
        </c:dLbls>
        <c:hiLowLines>
          <c:spPr>
            <a:ln w="76200" cap="flat" cmpd="sng" algn="ctr">
              <a:solidFill>
                <a:schemeClr val="bg1">
                  <a:lumMod val="50000"/>
                </a:schemeClr>
              </a:solidFill>
              <a:prstDash val="solid"/>
              <a:round/>
            </a:ln>
          </c:spPr>
        </c:hiLowLines>
        <c:axId val="607940056"/>
        <c:axId val="607937760"/>
      </c:stockChart>
      <c:catAx>
        <c:axId val="607940056"/>
        <c:scaling>
          <c:orientation val="minMax"/>
        </c:scaling>
        <c:delete val="0"/>
        <c:axPos val="b"/>
        <c:numFmt formatCode="General" sourceLinked="1"/>
        <c:majorTickMark val="none"/>
        <c:minorTickMark val="none"/>
        <c:tickLblPos val="low"/>
        <c:spPr>
          <a:noFill/>
          <a:ln w="9525" cap="flat" cmpd="sng" algn="ctr">
            <a:solidFill>
              <a:schemeClr val="bg1">
                <a:lumMod val="50000"/>
              </a:schemeClr>
            </a:solidFill>
            <a:prstDash val="solid"/>
            <a:round/>
          </a:ln>
        </c:spPr>
        <c:txPr>
          <a:bodyPr rot="-60000000" spcFirstLastPara="1" vertOverflow="ellipsis" vert="horz" wrap="square" anchor="ctr" anchorCtr="1"/>
          <a:lstStyle/>
          <a:p>
            <a:pPr>
              <a:defRPr sz="1600" b="0" i="0" strike="noStrike" kern="1200" baseline="0">
                <a:solidFill>
                  <a:schemeClr val="tx1"/>
                </a:solidFill>
                <a:latin typeface="Arial Narrow" panose="020B0606020202030204" pitchFamily="34" charset="0"/>
                <a:ea typeface="+mn-ea"/>
                <a:cs typeface="+mn-cs"/>
              </a:defRPr>
            </a:pPr>
            <a:endParaRPr lang="fr-FR"/>
          </a:p>
        </c:txPr>
        <c:crossAx val="607937760"/>
        <c:crosses val="autoZero"/>
        <c:auto val="1"/>
        <c:lblAlgn val="ctr"/>
        <c:lblOffset val="100"/>
        <c:noMultiLvlLbl val="0"/>
      </c:catAx>
      <c:valAx>
        <c:axId val="607937760"/>
        <c:scaling>
          <c:orientation val="minMax"/>
        </c:scaling>
        <c:delete val="0"/>
        <c:axPos val="l"/>
        <c:majorGridlines>
          <c:spPr>
            <a:ln w="9525" cap="flat" cmpd="sng" algn="ctr">
              <a:noFill/>
              <a:prstDash val="solid"/>
              <a:round/>
            </a:ln>
          </c:spPr>
        </c:majorGridlines>
        <c:title>
          <c:tx>
            <c:rich>
              <a:bodyPr rot="-5400000" spcFirstLastPara="1" vertOverflow="ellipsis" vert="horz" wrap="square" anchor="ctr" anchorCtr="1"/>
              <a:lstStyle/>
              <a:p>
                <a:pPr>
                  <a:defRPr sz="1600" b="0" i="0" strike="noStrike" kern="1200" baseline="0">
                    <a:solidFill>
                      <a:schemeClr val="tx1"/>
                    </a:solidFill>
                    <a:latin typeface="Arial Narrow" panose="020B0606020202030204" pitchFamily="34" charset="0"/>
                    <a:ea typeface="+mn-ea"/>
                    <a:cs typeface="+mn-cs"/>
                  </a:defRPr>
                </a:pPr>
                <a:r>
                  <a:rPr lang="fr-FR"/>
                  <a:t> % </a:t>
                </a:r>
              </a:p>
            </c:rich>
          </c:tx>
          <c:layout>
            <c:manualLayout>
              <c:xMode val="edge"/>
              <c:yMode val="edge"/>
              <c:x val="1.8890815737324959E-3"/>
              <c:y val="0.39161665237686971"/>
            </c:manualLayout>
          </c:layout>
          <c:overlay val="0"/>
          <c:spPr>
            <a:noFill/>
            <a:ln>
              <a:noFill/>
              <a:prstDash val="solid"/>
            </a:ln>
          </c:spPr>
        </c:title>
        <c:numFmt formatCode="0" sourceLinked="0"/>
        <c:majorTickMark val="in"/>
        <c:minorTickMark val="none"/>
        <c:tickLblPos val="nextTo"/>
        <c:spPr>
          <a:noFill/>
          <a:ln>
            <a:solidFill>
              <a:schemeClr val="bg1">
                <a:lumMod val="50000"/>
              </a:schemeClr>
            </a:solidFill>
            <a:prstDash val="solid"/>
          </a:ln>
        </c:spPr>
        <c:txPr>
          <a:bodyPr rot="-60000000" spcFirstLastPara="1" vertOverflow="ellipsis" vert="horz" wrap="square" anchor="ctr" anchorCtr="1"/>
          <a:lstStyle/>
          <a:p>
            <a:pPr>
              <a:defRPr sz="1600" b="0" i="0" strike="noStrike" kern="1200" baseline="0">
                <a:solidFill>
                  <a:schemeClr val="tx1"/>
                </a:solidFill>
                <a:latin typeface="Arial Narrow" panose="020B0606020202030204" pitchFamily="34" charset="0"/>
                <a:ea typeface="+mn-ea"/>
                <a:cs typeface="+mn-cs"/>
              </a:defRPr>
            </a:pPr>
            <a:endParaRPr lang="fr-FR"/>
          </a:p>
        </c:txPr>
        <c:crossAx val="607940056"/>
        <c:crosses val="autoZero"/>
        <c:crossBetween val="between"/>
      </c:valAx>
    </c:plotArea>
    <c:plotVisOnly val="1"/>
    <c:dispBlanksAs val="gap"/>
    <c:showDLblsOverMax val="0"/>
  </c:chart>
  <c:spPr>
    <a:solidFill>
      <a:schemeClr val="bg1"/>
    </a:solidFill>
    <a:ln w="9525" cap="flat" cmpd="sng" algn="ctr">
      <a:noFill/>
      <a:prstDash val="solid"/>
      <a:round/>
    </a:ln>
  </c:sp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842851851851851"/>
          <c:y val="2.3612750885478161E-2"/>
          <c:w val="0.86157148148148144"/>
          <c:h val="0.81033144804234158"/>
        </c:manualLayout>
      </c:layout>
      <c:stockChart>
        <c:ser>
          <c:idx val="0"/>
          <c:order val="0"/>
          <c:spPr>
            <a:ln w="19050" cap="rnd">
              <a:noFill/>
              <a:prstDash val="solid"/>
              <a:round/>
            </a:ln>
          </c:spPr>
          <c:marker>
            <c:symbol val="circle"/>
            <c:size val="14"/>
            <c:spPr>
              <a:solidFill>
                <a:srgbClr val="008270"/>
              </a:solidFill>
              <a:ln w="9525">
                <a:noFill/>
                <a:prstDash val="solid"/>
              </a:ln>
            </c:spPr>
          </c:marker>
          <c:cat>
            <c:strRef>
              <c:f>'Figure 3'!$C$6:$D$7</c:f>
              <c:strCache>
                <c:ptCount val="2"/>
                <c:pt idx="0">
                  <c:v>Business trips</c:v>
                </c:pt>
                <c:pt idx="1">
                  <c:v>Permanent migration</c:v>
                </c:pt>
              </c:strCache>
            </c:strRef>
          </c:cat>
          <c:val>
            <c:numRef>
              <c:f>'Figure 3'!$C$8:$D$8</c:f>
              <c:numCache>
                <c:formatCode>0.00</c:formatCode>
                <c:ptCount val="2"/>
                <c:pt idx="0">
                  <c:v>34.300000000000004</c:v>
                </c:pt>
                <c:pt idx="1">
                  <c:v>-11.799999999999999</c:v>
                </c:pt>
              </c:numCache>
            </c:numRef>
          </c:val>
          <c:smooth val="0"/>
          <c:extLst>
            <c:ext xmlns:c16="http://schemas.microsoft.com/office/drawing/2014/chart" uri="{C3380CC4-5D6E-409C-BE32-E72D297353CC}">
              <c16:uniqueId val="{00000000-91EA-4A13-99FD-1BDF564139B6}"/>
            </c:ext>
          </c:extLst>
        </c:ser>
        <c:ser>
          <c:idx val="1"/>
          <c:order val="1"/>
          <c:spPr>
            <a:ln w="19050" cap="rnd">
              <a:noFill/>
              <a:prstDash val="solid"/>
              <a:round/>
            </a:ln>
          </c:spPr>
          <c:marker>
            <c:symbol val="none"/>
          </c:marker>
          <c:cat>
            <c:strRef>
              <c:f>'Figure 3'!$C$6:$D$7</c:f>
              <c:strCache>
                <c:ptCount val="2"/>
                <c:pt idx="0">
                  <c:v>Business trips</c:v>
                </c:pt>
                <c:pt idx="1">
                  <c:v>Permanent migration</c:v>
                </c:pt>
              </c:strCache>
            </c:strRef>
          </c:cat>
          <c:val>
            <c:numRef>
              <c:f>'Figure 3'!$C$9:$D$9</c:f>
              <c:numCache>
                <c:formatCode>0.00</c:formatCode>
                <c:ptCount val="2"/>
                <c:pt idx="0">
                  <c:v>15.8776352</c:v>
                </c:pt>
                <c:pt idx="1">
                  <c:v>-39.927003399999997</c:v>
                </c:pt>
              </c:numCache>
            </c:numRef>
          </c:val>
          <c:smooth val="0"/>
          <c:extLst>
            <c:ext xmlns:c16="http://schemas.microsoft.com/office/drawing/2014/chart" uri="{C3380CC4-5D6E-409C-BE32-E72D297353CC}">
              <c16:uniqueId val="{00000001-91EA-4A13-99FD-1BDF564139B6}"/>
            </c:ext>
          </c:extLst>
        </c:ser>
        <c:ser>
          <c:idx val="2"/>
          <c:order val="2"/>
          <c:spPr>
            <a:ln w="19050" cap="rnd">
              <a:noFill/>
              <a:prstDash val="solid"/>
              <a:round/>
            </a:ln>
          </c:spPr>
          <c:marker>
            <c:symbol val="dot"/>
            <c:size val="3"/>
            <c:spPr>
              <a:solidFill>
                <a:schemeClr val="accent3"/>
              </a:solidFill>
              <a:ln w="9525">
                <a:solidFill>
                  <a:schemeClr val="accent3"/>
                </a:solidFill>
                <a:prstDash val="solid"/>
              </a:ln>
            </c:spPr>
          </c:marker>
          <c:cat>
            <c:strRef>
              <c:f>'Figure 3'!$C$6:$D$7</c:f>
              <c:strCache>
                <c:ptCount val="2"/>
                <c:pt idx="0">
                  <c:v>Business trips</c:v>
                </c:pt>
                <c:pt idx="1">
                  <c:v>Permanent migration</c:v>
                </c:pt>
              </c:strCache>
            </c:strRef>
          </c:cat>
          <c:val>
            <c:numRef>
              <c:f>'Figure 3'!$C$10:$D$10</c:f>
              <c:numCache>
                <c:formatCode>0.00</c:formatCode>
                <c:ptCount val="2"/>
                <c:pt idx="0">
                  <c:v>52.722364800000001</c:v>
                </c:pt>
                <c:pt idx="1">
                  <c:v>16.327003400000002</c:v>
                </c:pt>
              </c:numCache>
            </c:numRef>
          </c:val>
          <c:smooth val="0"/>
          <c:extLst>
            <c:ext xmlns:c16="http://schemas.microsoft.com/office/drawing/2014/chart" uri="{C3380CC4-5D6E-409C-BE32-E72D297353CC}">
              <c16:uniqueId val="{00000002-91EA-4A13-99FD-1BDF564139B6}"/>
            </c:ext>
          </c:extLst>
        </c:ser>
        <c:dLbls>
          <c:showLegendKey val="0"/>
          <c:showVal val="0"/>
          <c:showCatName val="0"/>
          <c:showSerName val="0"/>
          <c:showPercent val="0"/>
          <c:showBubbleSize val="0"/>
        </c:dLbls>
        <c:hiLowLines>
          <c:spPr>
            <a:ln w="76200" cap="flat" cmpd="sng" algn="ctr">
              <a:solidFill>
                <a:schemeClr val="bg1">
                  <a:lumMod val="50000"/>
                </a:schemeClr>
              </a:solidFill>
              <a:prstDash val="solid"/>
              <a:round/>
            </a:ln>
          </c:spPr>
        </c:hiLowLines>
        <c:axId val="607940056"/>
        <c:axId val="607937760"/>
      </c:stockChart>
      <c:catAx>
        <c:axId val="607940056"/>
        <c:scaling>
          <c:orientation val="minMax"/>
        </c:scaling>
        <c:delete val="0"/>
        <c:axPos val="b"/>
        <c:numFmt formatCode="General" sourceLinked="1"/>
        <c:majorTickMark val="none"/>
        <c:minorTickMark val="none"/>
        <c:tickLblPos val="low"/>
        <c:spPr>
          <a:noFill/>
          <a:ln w="9525" cap="flat" cmpd="sng" algn="ctr">
            <a:solidFill>
              <a:schemeClr val="tx1">
                <a:lumMod val="50000"/>
                <a:lumOff val="50000"/>
              </a:schemeClr>
            </a:solidFill>
            <a:prstDash val="solid"/>
            <a:round/>
          </a:ln>
        </c:spPr>
        <c:txPr>
          <a:bodyPr rot="-60000000" spcFirstLastPara="1" vertOverflow="ellipsis" vert="horz" wrap="square" anchor="ctr" anchorCtr="1"/>
          <a:lstStyle/>
          <a:p>
            <a:pPr>
              <a:defRPr sz="1600" b="0" i="0" strike="noStrike" kern="1200" baseline="0">
                <a:solidFill>
                  <a:schemeClr val="tx1"/>
                </a:solidFill>
                <a:latin typeface="Arial Narrow" panose="020B0606020202030204" pitchFamily="34" charset="0"/>
                <a:ea typeface="+mn-ea"/>
                <a:cs typeface="+mn-cs"/>
              </a:defRPr>
            </a:pPr>
            <a:endParaRPr lang="fr-FR"/>
          </a:p>
        </c:txPr>
        <c:crossAx val="607937760"/>
        <c:crosses val="autoZero"/>
        <c:auto val="1"/>
        <c:lblAlgn val="ctr"/>
        <c:lblOffset val="100"/>
        <c:noMultiLvlLbl val="0"/>
      </c:catAx>
      <c:valAx>
        <c:axId val="607937760"/>
        <c:scaling>
          <c:orientation val="minMax"/>
        </c:scaling>
        <c:delete val="0"/>
        <c:axPos val="l"/>
        <c:majorGridlines>
          <c:spPr>
            <a:ln w="9525" cap="flat" cmpd="sng" algn="ctr">
              <a:noFill/>
              <a:prstDash val="solid"/>
              <a:round/>
            </a:ln>
          </c:spPr>
        </c:majorGridlines>
        <c:title>
          <c:tx>
            <c:rich>
              <a:bodyPr rot="-5400000" spcFirstLastPara="1" vertOverflow="ellipsis" vert="horz" wrap="square" anchor="ctr" anchorCtr="1"/>
              <a:lstStyle/>
              <a:p>
                <a:pPr>
                  <a:defRPr sz="1600" b="0" i="0" strike="noStrike" kern="1200" baseline="0">
                    <a:solidFill>
                      <a:schemeClr val="tx1"/>
                    </a:solidFill>
                    <a:latin typeface="Arial Narrow" panose="020B0606020202030204" pitchFamily="34" charset="0"/>
                    <a:ea typeface="+mn-ea"/>
                    <a:cs typeface="+mn-cs"/>
                  </a:defRPr>
                </a:pPr>
                <a:r>
                  <a:rPr lang="fr-FR"/>
                  <a:t>% </a:t>
                </a:r>
              </a:p>
            </c:rich>
          </c:tx>
          <c:layout>
            <c:manualLayout>
              <c:xMode val="edge"/>
              <c:yMode val="edge"/>
              <c:x val="3.800016077108876E-3"/>
              <c:y val="0.3984637406320089"/>
            </c:manualLayout>
          </c:layout>
          <c:overlay val="0"/>
          <c:spPr>
            <a:noFill/>
            <a:ln>
              <a:noFill/>
              <a:prstDash val="solid"/>
            </a:ln>
          </c:spPr>
        </c:title>
        <c:numFmt formatCode="0" sourceLinked="0"/>
        <c:majorTickMark val="in"/>
        <c:minorTickMark val="none"/>
        <c:tickLblPos val="nextTo"/>
        <c:spPr>
          <a:noFill/>
          <a:ln>
            <a:solidFill>
              <a:schemeClr val="tx1">
                <a:lumMod val="50000"/>
                <a:lumOff val="50000"/>
              </a:schemeClr>
            </a:solidFill>
            <a:prstDash val="solid"/>
          </a:ln>
        </c:spPr>
        <c:txPr>
          <a:bodyPr rot="-60000000" spcFirstLastPara="1" vertOverflow="ellipsis" vert="horz" wrap="square" anchor="ctr" anchorCtr="1"/>
          <a:lstStyle/>
          <a:p>
            <a:pPr>
              <a:defRPr sz="1600" b="0" i="0" strike="noStrike" kern="1200" baseline="0">
                <a:solidFill>
                  <a:schemeClr val="tx1"/>
                </a:solidFill>
                <a:latin typeface="Arial Narrow" panose="020B0606020202030204" pitchFamily="34" charset="0"/>
                <a:ea typeface="+mn-ea"/>
                <a:cs typeface="+mn-cs"/>
              </a:defRPr>
            </a:pPr>
            <a:endParaRPr lang="fr-FR"/>
          </a:p>
        </c:txPr>
        <c:crossAx val="607940056"/>
        <c:crosses val="autoZero"/>
        <c:crossBetween val="between"/>
      </c:valAx>
    </c:plotArea>
    <c:plotVisOnly val="1"/>
    <c:dispBlanksAs val="gap"/>
    <c:showDLblsOverMax val="0"/>
  </c:chart>
  <c:spPr>
    <a:solidFill>
      <a:schemeClr val="bg1"/>
    </a:solidFill>
    <a:ln w="9525" cap="flat" cmpd="sng" algn="ctr">
      <a:noFill/>
      <a:prstDash val="solid"/>
      <a:round/>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0</xdr:col>
      <xdr:colOff>709612</xdr:colOff>
      <xdr:row>11</xdr:row>
      <xdr:rowOff>123825</xdr:rowOff>
    </xdr:from>
    <xdr:to>
      <xdr:col>4</xdr:col>
      <xdr:colOff>1711762</xdr:colOff>
      <xdr:row>33</xdr:row>
      <xdr:rowOff>108825</xdr:rowOff>
    </xdr:to>
    <xdr:graphicFrame macro="">
      <xdr:nvGraphicFramePr>
        <xdr:cNvPr id="3" name="Chart 1">
          <a:extLst>
            <a:ext uri="{FF2B5EF4-FFF2-40B4-BE49-F238E27FC236}">
              <a16:creationId xmlns:a16="http://schemas.microsoft.com/office/drawing/2014/main" id="{00000000-0008-0000-0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2</xdr:col>
      <xdr:colOff>127000</xdr:colOff>
      <xdr:row>14</xdr:row>
      <xdr:rowOff>0</xdr:rowOff>
    </xdr:from>
    <xdr:to>
      <xdr:col>4</xdr:col>
      <xdr:colOff>1597938</xdr:colOff>
      <xdr:row>32</xdr:row>
      <xdr:rowOff>171000</xdr:rowOff>
    </xdr:to>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656359</xdr:colOff>
      <xdr:row>12</xdr:row>
      <xdr:rowOff>33553</xdr:rowOff>
    </xdr:from>
    <xdr:to>
      <xdr:col>4</xdr:col>
      <xdr:colOff>675816</xdr:colOff>
      <xdr:row>30</xdr:row>
      <xdr:rowOff>175260</xdr:rowOff>
    </xdr:to>
    <xdr:graphicFrame macro="">
      <xdr:nvGraphicFramePr>
        <xdr:cNvPr id="2" name="Chart 1">
          <a:extLst>
            <a:ext uri="{FF2B5EF4-FFF2-40B4-BE49-F238E27FC236}">
              <a16:creationId xmlns:a16="http://schemas.microsoft.com/office/drawing/2014/main" id="{00000000-0008-0000-0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doi.org/10.1093/jeg/lbae046" TargetMode="External"/><Relationship Id="rId2" Type="http://schemas.openxmlformats.org/officeDocument/2006/relationships/hyperlink" Target="https://doi.org/10.1016/j.jdeveco.2019.05.002" TargetMode="External"/><Relationship Id="rId1" Type="http://schemas.openxmlformats.org/officeDocument/2006/relationships/hyperlink" Target="mailto:camilo.umana-dajud@cepii.fr" TargetMode="External"/><Relationship Id="rId5" Type="http://schemas.openxmlformats.org/officeDocument/2006/relationships/printerSettings" Target="../printerSettings/printerSettings1.bin"/><Relationship Id="rId4" Type="http://schemas.openxmlformats.org/officeDocument/2006/relationships/hyperlink" Target="https://www.cepii.fr/CEPII/en/publications/lettre/abstract.asp?NoDoc=14604"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2"/>
  <sheetViews>
    <sheetView tabSelected="1" workbookViewId="0">
      <selection activeCell="B4" sqref="B4:J4"/>
    </sheetView>
  </sheetViews>
  <sheetFormatPr baseColWidth="10" defaultColWidth="11.46484375" defaultRowHeight="14.25" x14ac:dyDescent="0.45"/>
  <sheetData>
    <row r="1" spans="1:16" ht="15.75" customHeight="1" x14ac:dyDescent="0.45">
      <c r="A1" s="28" t="s">
        <v>0</v>
      </c>
      <c r="B1" s="25"/>
      <c r="C1" s="25"/>
      <c r="D1" s="25"/>
      <c r="E1" s="25"/>
      <c r="F1" s="25"/>
      <c r="G1" s="4"/>
      <c r="H1" s="4"/>
      <c r="I1" s="32"/>
      <c r="J1" s="25"/>
      <c r="K1" s="4"/>
    </row>
    <row r="2" spans="1:16" ht="15.75" customHeight="1" x14ac:dyDescent="0.45">
      <c r="A2" s="5" t="s">
        <v>23</v>
      </c>
      <c r="B2" s="34" t="s">
        <v>32</v>
      </c>
      <c r="C2" s="34"/>
      <c r="D2" s="6"/>
      <c r="E2" s="6"/>
      <c r="F2" s="6"/>
      <c r="G2" s="4"/>
      <c r="H2" s="4"/>
      <c r="I2" s="7"/>
      <c r="J2" s="7"/>
      <c r="K2" s="4"/>
    </row>
    <row r="3" spans="1:16" ht="15.75" customHeight="1" x14ac:dyDescent="0.45">
      <c r="A3" s="5" t="s">
        <v>22</v>
      </c>
      <c r="B3" s="33" t="s">
        <v>38</v>
      </c>
      <c r="C3" s="25"/>
      <c r="D3" s="25"/>
      <c r="E3" s="25"/>
      <c r="F3" s="25"/>
      <c r="G3" s="25"/>
      <c r="H3" s="25"/>
      <c r="I3" s="25"/>
      <c r="J3" s="25"/>
      <c r="K3" s="25"/>
      <c r="L3" s="25"/>
      <c r="M3" s="25"/>
      <c r="N3" s="25"/>
    </row>
    <row r="4" spans="1:16" ht="15.75" customHeight="1" x14ac:dyDescent="0.45">
      <c r="A4" s="5" t="s">
        <v>1</v>
      </c>
      <c r="B4" s="30" t="s">
        <v>37</v>
      </c>
      <c r="C4" s="25"/>
      <c r="D4" s="25"/>
      <c r="E4" s="25"/>
      <c r="F4" s="25"/>
      <c r="G4" s="25"/>
      <c r="H4" s="25"/>
      <c r="I4" s="25"/>
      <c r="J4" s="25"/>
      <c r="K4" s="4"/>
    </row>
    <row r="5" spans="1:16" ht="15.75" customHeight="1" x14ac:dyDescent="0.45">
      <c r="A5" s="5" t="s">
        <v>2</v>
      </c>
      <c r="B5" s="26" t="s">
        <v>39</v>
      </c>
      <c r="C5" s="25"/>
      <c r="D5" s="25"/>
      <c r="E5" s="25"/>
      <c r="F5" s="25"/>
      <c r="G5" s="25"/>
      <c r="H5" s="25"/>
      <c r="I5" s="25"/>
      <c r="J5" s="25"/>
      <c r="K5" s="25"/>
    </row>
    <row r="6" spans="1:16" ht="15.75" customHeight="1" x14ac:dyDescent="0.45">
      <c r="A6" s="6"/>
      <c r="B6" s="6"/>
      <c r="C6" s="6"/>
      <c r="D6" s="6"/>
      <c r="E6" s="6"/>
      <c r="F6" s="6"/>
      <c r="G6" s="4"/>
      <c r="H6" s="4"/>
      <c r="I6" s="7"/>
      <c r="J6" s="7"/>
      <c r="K6" s="4"/>
    </row>
    <row r="7" spans="1:16" ht="15.75" customHeight="1" x14ac:dyDescent="0.45">
      <c r="A7" s="27"/>
      <c r="B7" s="25"/>
      <c r="C7" s="25"/>
      <c r="D7" s="25"/>
      <c r="E7" s="25"/>
      <c r="F7" s="25"/>
      <c r="G7" s="20"/>
      <c r="H7" s="20"/>
      <c r="I7" s="7"/>
      <c r="J7" s="7"/>
      <c r="K7" s="20"/>
      <c r="L7" s="3"/>
      <c r="M7" s="3"/>
      <c r="N7" s="3"/>
      <c r="O7" s="3"/>
      <c r="P7" s="3"/>
    </row>
    <row r="8" spans="1:16" ht="15.75" customHeight="1" x14ac:dyDescent="0.45">
      <c r="A8" s="24" t="s">
        <v>3</v>
      </c>
      <c r="B8" s="25"/>
      <c r="C8" s="25"/>
      <c r="D8" s="25"/>
      <c r="E8" s="25"/>
      <c r="F8" s="25"/>
      <c r="G8" s="20"/>
      <c r="H8" s="20"/>
      <c r="I8" s="7"/>
      <c r="J8" s="7"/>
      <c r="K8" s="20"/>
      <c r="L8" s="3"/>
      <c r="M8" s="3"/>
      <c r="N8" s="3"/>
      <c r="O8" s="3"/>
      <c r="P8" s="3"/>
    </row>
    <row r="9" spans="1:16" ht="15.75" customHeight="1" x14ac:dyDescent="0.45">
      <c r="A9" s="29" t="s">
        <v>24</v>
      </c>
      <c r="B9" s="25"/>
      <c r="C9" s="25"/>
      <c r="D9" s="25"/>
      <c r="E9" s="25"/>
      <c r="F9" s="25"/>
      <c r="G9" s="25"/>
      <c r="H9" s="25"/>
      <c r="I9" s="25"/>
      <c r="J9" s="25"/>
      <c r="K9" s="25"/>
      <c r="L9" s="25"/>
      <c r="M9" s="25"/>
      <c r="N9" s="25"/>
      <c r="O9" s="25"/>
      <c r="P9" s="25"/>
    </row>
    <row r="10" spans="1:16" ht="15.75" customHeight="1" x14ac:dyDescent="0.45">
      <c r="A10" s="3"/>
      <c r="B10" s="8"/>
      <c r="C10" s="6"/>
      <c r="D10" s="6"/>
      <c r="E10" s="6"/>
      <c r="F10" s="6"/>
      <c r="G10" s="20"/>
      <c r="H10" s="20"/>
      <c r="I10" s="7"/>
      <c r="J10" s="7"/>
      <c r="K10" s="20"/>
      <c r="L10" s="3"/>
      <c r="M10" s="3"/>
      <c r="N10" s="3"/>
      <c r="O10" s="3"/>
      <c r="P10" s="3"/>
    </row>
    <row r="11" spans="1:16" ht="15.75" customHeight="1" x14ac:dyDescent="0.45">
      <c r="A11" s="24" t="s">
        <v>4</v>
      </c>
      <c r="B11" s="25"/>
      <c r="C11" s="25"/>
      <c r="D11" s="25"/>
      <c r="E11" s="25"/>
      <c r="F11" s="25"/>
      <c r="G11" s="20"/>
      <c r="H11" s="20"/>
      <c r="I11" s="7"/>
      <c r="J11" s="7"/>
      <c r="K11" s="20"/>
      <c r="L11" s="3"/>
      <c r="M11" s="3"/>
      <c r="N11" s="3"/>
      <c r="O11" s="3"/>
      <c r="P11" s="3"/>
    </row>
    <row r="12" spans="1:16" ht="77.25" customHeight="1" x14ac:dyDescent="0.45">
      <c r="A12" s="27" t="s">
        <v>33</v>
      </c>
      <c r="B12" s="31"/>
      <c r="C12" s="31"/>
      <c r="D12" s="31"/>
      <c r="E12" s="31"/>
      <c r="F12" s="31"/>
      <c r="G12" s="31"/>
      <c r="H12" s="31"/>
      <c r="I12" s="31"/>
      <c r="J12" s="31"/>
      <c r="K12" s="31"/>
      <c r="L12" s="31"/>
      <c r="M12" s="31"/>
      <c r="N12" s="31"/>
      <c r="O12" s="31"/>
      <c r="P12" s="31"/>
    </row>
    <row r="13" spans="1:16" ht="15.75" customHeight="1" x14ac:dyDescent="0.45">
      <c r="A13" s="6"/>
      <c r="B13" s="6"/>
      <c r="C13" s="6"/>
      <c r="D13" s="6"/>
      <c r="E13" s="6"/>
      <c r="F13" s="6"/>
      <c r="G13" s="4"/>
      <c r="H13" s="4"/>
      <c r="I13" s="7"/>
      <c r="J13" s="7"/>
      <c r="K13" s="4"/>
    </row>
    <row r="14" spans="1:16" ht="15.75" customHeight="1" x14ac:dyDescent="0.45">
      <c r="A14" s="28" t="s">
        <v>5</v>
      </c>
      <c r="B14" s="25"/>
      <c r="C14" s="25"/>
      <c r="D14" s="25"/>
      <c r="E14" s="25"/>
      <c r="F14" s="25"/>
      <c r="G14" s="4"/>
      <c r="H14" s="4"/>
      <c r="I14" s="32"/>
      <c r="J14" s="25"/>
      <c r="K14" s="4"/>
    </row>
    <row r="15" spans="1:16" ht="15.75" customHeight="1" x14ac:dyDescent="0.45">
      <c r="A15" s="6" t="s">
        <v>6</v>
      </c>
      <c r="B15" s="6"/>
      <c r="C15" s="6"/>
      <c r="D15" s="6"/>
      <c r="E15" s="6"/>
      <c r="F15" s="6"/>
      <c r="G15" s="4"/>
      <c r="H15" s="4"/>
      <c r="I15" s="7"/>
      <c r="J15" s="7"/>
      <c r="K15" s="4"/>
    </row>
    <row r="19" spans="1:14" ht="15.75" customHeight="1" x14ac:dyDescent="0.45">
      <c r="A19" s="5"/>
      <c r="B19" s="6"/>
      <c r="C19" s="6"/>
      <c r="D19" s="6"/>
      <c r="E19" s="6"/>
      <c r="F19" s="6"/>
      <c r="G19" s="4"/>
      <c r="H19" s="4"/>
      <c r="I19" s="7"/>
      <c r="J19" s="7"/>
      <c r="K19" s="4"/>
    </row>
    <row r="20" spans="1:14" ht="15.75" customHeight="1" x14ac:dyDescent="0.45">
      <c r="A20" s="5"/>
      <c r="B20" s="33"/>
      <c r="C20" s="25"/>
      <c r="D20" s="25"/>
      <c r="E20" s="25"/>
      <c r="F20" s="25"/>
      <c r="G20" s="25"/>
      <c r="H20" s="25"/>
      <c r="I20" s="25"/>
      <c r="J20" s="25"/>
      <c r="K20" s="25"/>
      <c r="L20" s="25"/>
      <c r="M20" s="25"/>
      <c r="N20" s="25"/>
    </row>
    <row r="21" spans="1:14" ht="15.75" customHeight="1" x14ac:dyDescent="0.45">
      <c r="A21" s="5"/>
      <c r="B21" s="30"/>
      <c r="C21" s="25"/>
      <c r="D21" s="25"/>
      <c r="E21" s="25"/>
      <c r="F21" s="25"/>
      <c r="G21" s="25"/>
      <c r="H21" s="25"/>
      <c r="I21" s="25"/>
      <c r="J21" s="25"/>
      <c r="K21" s="4"/>
    </row>
    <row r="22" spans="1:14" ht="15.75" customHeight="1" x14ac:dyDescent="0.45">
      <c r="A22" s="5"/>
      <c r="B22" s="26"/>
      <c r="C22" s="25"/>
      <c r="D22" s="25"/>
      <c r="E22" s="25"/>
      <c r="F22" s="25"/>
      <c r="G22" s="25"/>
      <c r="H22" s="25"/>
      <c r="I22" s="25"/>
      <c r="J22" s="25"/>
      <c r="K22" s="25"/>
    </row>
  </sheetData>
  <mergeCells count="16">
    <mergeCell ref="A11:F11"/>
    <mergeCell ref="B22:K22"/>
    <mergeCell ref="A7:F7"/>
    <mergeCell ref="A14:F14"/>
    <mergeCell ref="A1:F1"/>
    <mergeCell ref="A9:P9"/>
    <mergeCell ref="A8:F8"/>
    <mergeCell ref="B21:J21"/>
    <mergeCell ref="A12:P12"/>
    <mergeCell ref="B4:J4"/>
    <mergeCell ref="I14:J14"/>
    <mergeCell ref="B3:N3"/>
    <mergeCell ref="B20:N20"/>
    <mergeCell ref="I1:J1"/>
    <mergeCell ref="B5:K5"/>
    <mergeCell ref="B2:C2"/>
  </mergeCells>
  <hyperlinks>
    <hyperlink ref="B5" r:id="rId1"/>
    <hyperlink ref="A8" r:id="rId2"/>
    <hyperlink ref="A11" r:id="rId3"/>
    <hyperlink ref="B4" r:id="rId4"/>
  </hyperlinks>
  <pageMargins left="0.7" right="0.7" top="0.75" bottom="0.75" header="0.3" footer="0.3"/>
  <pageSetup paperSize="9" orientation="portrait" horizontalDpi="1200" verticalDpi="1200"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4"/>
  <sheetViews>
    <sheetView zoomScaleNormal="100" workbookViewId="0">
      <selection activeCell="B3" sqref="B3:I3"/>
    </sheetView>
  </sheetViews>
  <sheetFormatPr baseColWidth="10" defaultColWidth="11.46484375" defaultRowHeight="15" x14ac:dyDescent="0.4"/>
  <cols>
    <col min="1" max="2" width="11.46484375" style="3" customWidth="1"/>
    <col min="3" max="3" width="27.1328125" style="3" customWidth="1"/>
    <col min="4" max="4" width="29.1328125" style="3" customWidth="1"/>
    <col min="5" max="5" width="27" style="3" customWidth="1"/>
    <col min="6" max="6" width="18.796875" style="3" customWidth="1"/>
    <col min="7" max="7" width="16.46484375" style="3" customWidth="1"/>
    <col min="8" max="8" width="16.1328125" style="3" customWidth="1"/>
    <col min="9" max="9" width="11.46484375" style="3" customWidth="1"/>
    <col min="10" max="16384" width="11.46484375" style="3"/>
  </cols>
  <sheetData>
    <row r="1" spans="1:15" x14ac:dyDescent="0.4">
      <c r="A1" s="1" t="s">
        <v>7</v>
      </c>
      <c r="B1" s="36" t="s">
        <v>28</v>
      </c>
      <c r="C1" s="29"/>
      <c r="D1" s="29"/>
      <c r="E1" s="29"/>
      <c r="F1" s="29"/>
      <c r="G1" s="29"/>
      <c r="H1" s="29"/>
      <c r="I1" s="29"/>
      <c r="J1" s="29"/>
      <c r="K1" s="29"/>
    </row>
    <row r="2" spans="1:15" x14ac:dyDescent="0.4">
      <c r="A2" s="1" t="s">
        <v>8</v>
      </c>
      <c r="B2" s="3" t="s">
        <v>29</v>
      </c>
      <c r="C2" s="2"/>
    </row>
    <row r="3" spans="1:15" ht="31.5" customHeight="1" x14ac:dyDescent="0.4">
      <c r="A3" s="1" t="s">
        <v>9</v>
      </c>
      <c r="B3" s="27" t="s">
        <v>25</v>
      </c>
      <c r="C3" s="29"/>
      <c r="D3" s="29"/>
      <c r="E3" s="29"/>
      <c r="F3" s="29"/>
      <c r="G3" s="29"/>
      <c r="H3" s="29"/>
      <c r="I3" s="29"/>
      <c r="J3" s="10"/>
      <c r="K3" s="10"/>
      <c r="L3" s="10"/>
      <c r="M3" s="10"/>
      <c r="N3" s="10"/>
      <c r="O3" s="10"/>
    </row>
    <row r="4" spans="1:15" ht="15.75" customHeight="1" x14ac:dyDescent="0.4">
      <c r="A4" s="9" t="s">
        <v>10</v>
      </c>
      <c r="B4" s="29" t="s">
        <v>34</v>
      </c>
      <c r="C4" s="29"/>
      <c r="D4" s="29"/>
      <c r="E4" s="29"/>
      <c r="F4" s="29"/>
      <c r="G4" s="29"/>
      <c r="H4" s="29"/>
      <c r="I4" s="29"/>
    </row>
    <row r="6" spans="1:15" x14ac:dyDescent="0.4">
      <c r="E6" s="35"/>
      <c r="F6" s="29"/>
      <c r="G6" s="35"/>
      <c r="H6" s="29"/>
    </row>
    <row r="7" spans="1:15" ht="31.25" customHeight="1" x14ac:dyDescent="0.4">
      <c r="C7" s="21" t="s">
        <v>11</v>
      </c>
      <c r="D7" s="21" t="s">
        <v>12</v>
      </c>
    </row>
    <row r="8" spans="1:15" x14ac:dyDescent="0.4">
      <c r="B8" s="13" t="s">
        <v>13</v>
      </c>
      <c r="C8" s="17">
        <f>-0.229*100</f>
        <v>-22.900000000000002</v>
      </c>
      <c r="D8" s="17">
        <f>-1.644854*100</f>
        <v>-164.4854</v>
      </c>
      <c r="E8" s="17">
        <f>-0.229*100</f>
        <v>-22.900000000000002</v>
      </c>
      <c r="F8" s="17">
        <f>-1.644854*100</f>
        <v>-164.4854</v>
      </c>
    </row>
    <row r="9" spans="1:15" x14ac:dyDescent="0.4">
      <c r="B9" s="14" t="s">
        <v>14</v>
      </c>
      <c r="C9" s="18">
        <f>-0.0069447099999999*100</f>
        <v>-0.69447099999998996</v>
      </c>
      <c r="D9" s="18">
        <f>-1.297789806*100</f>
        <v>-129.77898059999998</v>
      </c>
      <c r="E9" s="18">
        <f>-0.0069447099999999*100</f>
        <v>-0.69447099999998996</v>
      </c>
      <c r="F9" s="18">
        <f>-1.297789806*100</f>
        <v>-129.77898059999998</v>
      </c>
    </row>
    <row r="10" spans="1:15" x14ac:dyDescent="0.4">
      <c r="B10" s="15" t="s">
        <v>15</v>
      </c>
      <c r="C10" s="19">
        <f>-0.45105529*100</f>
        <v>-45.105528999999997</v>
      </c>
      <c r="D10" s="19">
        <f>-1.991918194*100</f>
        <v>-199.19181939999999</v>
      </c>
      <c r="E10" s="19">
        <f>-0.45105529*100</f>
        <v>-45.105528999999997</v>
      </c>
      <c r="F10" s="19">
        <f>-1.991918194*100</f>
        <v>-199.19181939999999</v>
      </c>
    </row>
    <row r="11" spans="1:15" s="11" customFormat="1" x14ac:dyDescent="0.4">
      <c r="C11" s="3"/>
    </row>
    <row r="13" spans="1:15" x14ac:dyDescent="0.4">
      <c r="C13" s="11"/>
      <c r="D13" s="11"/>
      <c r="E13" s="11"/>
    </row>
    <row r="19" spans="3:15" x14ac:dyDescent="0.4">
      <c r="O19" s="12"/>
    </row>
    <row r="24" spans="3:15" x14ac:dyDescent="0.4">
      <c r="C24" s="11"/>
      <c r="D24" s="11"/>
      <c r="E24" s="11"/>
    </row>
  </sheetData>
  <mergeCells count="5">
    <mergeCell ref="E6:F6"/>
    <mergeCell ref="B1:K1"/>
    <mergeCell ref="B3:I3"/>
    <mergeCell ref="G6:H6"/>
    <mergeCell ref="B4:I4"/>
  </mergeCells>
  <pageMargins left="0.7" right="0.7" top="0.75" bottom="0.75" header="0.3" footer="0.3"/>
  <pageSetup paperSize="9"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4"/>
  <sheetViews>
    <sheetView zoomScaleNormal="100" workbookViewId="0">
      <selection activeCell="B3" sqref="B3:I3"/>
    </sheetView>
  </sheetViews>
  <sheetFormatPr baseColWidth="10" defaultColWidth="11.46484375" defaultRowHeight="15" x14ac:dyDescent="0.4"/>
  <cols>
    <col min="1" max="2" width="11.46484375" style="3" customWidth="1"/>
    <col min="3" max="3" width="25.796875" style="3" customWidth="1"/>
    <col min="4" max="4" width="29.1328125" style="3" customWidth="1"/>
    <col min="5" max="5" width="27" style="3" customWidth="1"/>
    <col min="6" max="6" width="18.796875" style="3" customWidth="1"/>
    <col min="7" max="7" width="16.46484375" style="3" customWidth="1"/>
    <col min="8" max="8" width="16.1328125" style="3" customWidth="1"/>
    <col min="9" max="9" width="11.46484375" style="3" customWidth="1"/>
    <col min="10" max="16384" width="11.46484375" style="3"/>
  </cols>
  <sheetData>
    <row r="1" spans="1:15" x14ac:dyDescent="0.4">
      <c r="A1" s="1" t="s">
        <v>7</v>
      </c>
      <c r="B1" s="36" t="s">
        <v>30</v>
      </c>
      <c r="C1" s="29"/>
      <c r="D1" s="29"/>
      <c r="E1" s="29"/>
      <c r="F1" s="29"/>
      <c r="G1" s="29"/>
      <c r="H1" s="29"/>
      <c r="I1" s="29"/>
    </row>
    <row r="2" spans="1:15" x14ac:dyDescent="0.4">
      <c r="A2" s="1" t="s">
        <v>8</v>
      </c>
      <c r="B2" s="37" t="s">
        <v>31</v>
      </c>
      <c r="C2" s="29"/>
      <c r="D2" s="29"/>
      <c r="E2" s="29"/>
      <c r="F2" s="29"/>
      <c r="G2" s="29"/>
      <c r="H2" s="29"/>
      <c r="I2" s="29"/>
    </row>
    <row r="3" spans="1:15" ht="33.75" customHeight="1" x14ac:dyDescent="0.4">
      <c r="A3" s="1" t="s">
        <v>9</v>
      </c>
      <c r="B3" s="27" t="s">
        <v>26</v>
      </c>
      <c r="C3" s="29"/>
      <c r="D3" s="29"/>
      <c r="E3" s="29"/>
      <c r="F3" s="29"/>
      <c r="G3" s="29"/>
      <c r="H3" s="29"/>
      <c r="I3" s="29"/>
      <c r="J3" s="10"/>
      <c r="K3" s="10"/>
      <c r="L3" s="10"/>
      <c r="M3" s="10"/>
      <c r="N3" s="10"/>
      <c r="O3" s="10"/>
    </row>
    <row r="4" spans="1:15" ht="15.75" customHeight="1" x14ac:dyDescent="0.4">
      <c r="A4" s="9" t="s">
        <v>10</v>
      </c>
      <c r="B4" s="29" t="s">
        <v>36</v>
      </c>
      <c r="C4" s="29"/>
      <c r="D4" s="29"/>
      <c r="E4" s="29"/>
      <c r="F4" s="29"/>
      <c r="G4" s="29"/>
      <c r="H4" s="29"/>
      <c r="I4" s="29"/>
    </row>
    <row r="6" spans="1:15" x14ac:dyDescent="0.4">
      <c r="E6" s="35"/>
      <c r="F6" s="29"/>
      <c r="G6" s="35"/>
      <c r="H6" s="29"/>
    </row>
    <row r="7" spans="1:15" ht="31.25" customHeight="1" x14ac:dyDescent="0.4">
      <c r="C7" s="22" t="s">
        <v>11</v>
      </c>
      <c r="D7" s="23" t="s">
        <v>16</v>
      </c>
    </row>
    <row r="8" spans="1:15" x14ac:dyDescent="0.4">
      <c r="B8" s="13" t="s">
        <v>13</v>
      </c>
      <c r="C8" s="17">
        <f>0.144*100</f>
        <v>14.399999999999999</v>
      </c>
      <c r="D8" s="17">
        <f>0.03268*100</f>
        <v>3.2680000000000002</v>
      </c>
    </row>
    <row r="9" spans="1:15" x14ac:dyDescent="0.4">
      <c r="B9" s="14" t="s">
        <v>17</v>
      </c>
      <c r="C9" s="18">
        <f>0.015701388*100</f>
        <v>1.5701388000000001</v>
      </c>
      <c r="D9" s="18">
        <f>0.0135174509*100</f>
        <v>1.3517450900000001</v>
      </c>
    </row>
    <row r="10" spans="1:15" x14ac:dyDescent="0.4">
      <c r="B10" s="15" t="s">
        <v>18</v>
      </c>
      <c r="C10" s="19">
        <f>0.272298612*100</f>
        <v>27.229861199999998</v>
      </c>
      <c r="D10" s="19">
        <f>0.0518425491*100</f>
        <v>5.1842549099999999</v>
      </c>
    </row>
    <row r="11" spans="1:15" s="11" customFormat="1" x14ac:dyDescent="0.4">
      <c r="C11" s="3"/>
    </row>
    <row r="13" spans="1:15" x14ac:dyDescent="0.4">
      <c r="C13" s="11"/>
      <c r="D13" s="11"/>
      <c r="E13" s="11"/>
    </row>
    <row r="19" spans="3:15" x14ac:dyDescent="0.4">
      <c r="O19" s="12"/>
    </row>
    <row r="24" spans="3:15" x14ac:dyDescent="0.4">
      <c r="C24" s="11"/>
      <c r="D24" s="11"/>
      <c r="E24" s="11"/>
    </row>
  </sheetData>
  <mergeCells count="6">
    <mergeCell ref="E6:F6"/>
    <mergeCell ref="B2:I2"/>
    <mergeCell ref="B3:I3"/>
    <mergeCell ref="G6:H6"/>
    <mergeCell ref="B1:I1"/>
    <mergeCell ref="B4:I4"/>
  </mergeCells>
  <pageMargins left="0.7" right="0.7" top="0.75" bottom="0.75" header="0.3" footer="0.3"/>
  <pageSetup paperSize="9" orientation="portrait"/>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4"/>
  <sheetViews>
    <sheetView zoomScaleNormal="100" workbookViewId="0">
      <selection activeCell="B3" sqref="B3:I3"/>
    </sheetView>
  </sheetViews>
  <sheetFormatPr baseColWidth="10" defaultColWidth="11.46484375" defaultRowHeight="15" x14ac:dyDescent="0.4"/>
  <cols>
    <col min="1" max="2" width="11.46484375" style="3" customWidth="1"/>
    <col min="3" max="3" width="23.1328125" style="3" customWidth="1"/>
    <col min="4" max="4" width="29.1328125" style="3" customWidth="1"/>
    <col min="5" max="5" width="27" style="3" customWidth="1"/>
    <col min="6" max="6" width="18.796875" style="3" customWidth="1"/>
    <col min="7" max="7" width="16.46484375" style="3" customWidth="1"/>
    <col min="8" max="8" width="16.1328125" style="3" customWidth="1"/>
    <col min="9" max="9" width="11.46484375" style="3" customWidth="1"/>
    <col min="10" max="16384" width="11.46484375" style="3"/>
  </cols>
  <sheetData>
    <row r="1" spans="1:15" ht="15.5" customHeight="1" x14ac:dyDescent="0.4">
      <c r="A1" s="1" t="s">
        <v>7</v>
      </c>
      <c r="B1" s="36" t="s">
        <v>19</v>
      </c>
      <c r="C1" s="29"/>
      <c r="D1" s="29"/>
      <c r="E1" s="29"/>
      <c r="F1" s="29"/>
      <c r="G1" s="29"/>
      <c r="H1" s="29"/>
      <c r="I1" s="29"/>
    </row>
    <row r="2" spans="1:15" ht="15.5" customHeight="1" x14ac:dyDescent="0.4">
      <c r="A2" s="1" t="s">
        <v>8</v>
      </c>
      <c r="B2" s="36" t="s">
        <v>31</v>
      </c>
      <c r="C2" s="29"/>
      <c r="D2" s="29"/>
      <c r="E2" s="29"/>
      <c r="F2" s="29"/>
      <c r="G2" s="29"/>
      <c r="H2" s="29"/>
      <c r="I2" s="29"/>
    </row>
    <row r="3" spans="1:15" ht="35" customHeight="1" x14ac:dyDescent="0.4">
      <c r="A3" s="1" t="s">
        <v>9</v>
      </c>
      <c r="B3" s="27" t="s">
        <v>27</v>
      </c>
      <c r="C3" s="29"/>
      <c r="D3" s="29"/>
      <c r="E3" s="29"/>
      <c r="F3" s="29"/>
      <c r="G3" s="29"/>
      <c r="H3" s="29"/>
      <c r="I3" s="29"/>
      <c r="J3" s="10"/>
      <c r="K3" s="10"/>
      <c r="L3" s="10"/>
      <c r="M3" s="10"/>
      <c r="N3" s="10"/>
      <c r="O3" s="10"/>
    </row>
    <row r="4" spans="1:15" ht="15" customHeight="1" x14ac:dyDescent="0.4">
      <c r="A4" s="9" t="s">
        <v>10</v>
      </c>
      <c r="B4" s="29" t="s">
        <v>35</v>
      </c>
      <c r="C4" s="29"/>
      <c r="D4" s="29"/>
      <c r="E4" s="29"/>
      <c r="F4" s="29"/>
      <c r="G4" s="29"/>
      <c r="H4" s="29"/>
      <c r="I4" s="29"/>
    </row>
    <row r="6" spans="1:15" x14ac:dyDescent="0.4">
      <c r="E6" s="35"/>
      <c r="F6" s="29"/>
      <c r="G6" s="35"/>
      <c r="H6" s="29"/>
    </row>
    <row r="7" spans="1:15" x14ac:dyDescent="0.4">
      <c r="C7" s="16" t="s">
        <v>20</v>
      </c>
      <c r="D7" s="16" t="s">
        <v>21</v>
      </c>
    </row>
    <row r="8" spans="1:15" x14ac:dyDescent="0.4">
      <c r="B8" s="13" t="s">
        <v>13</v>
      </c>
      <c r="C8" s="17">
        <f>0.343*100</f>
        <v>34.300000000000004</v>
      </c>
      <c r="D8" s="17">
        <f>-0.118*100</f>
        <v>-11.799999999999999</v>
      </c>
    </row>
    <row r="9" spans="1:15" x14ac:dyDescent="0.4">
      <c r="B9" s="14" t="s">
        <v>17</v>
      </c>
      <c r="C9" s="18">
        <f>0.158776352*100</f>
        <v>15.8776352</v>
      </c>
      <c r="D9" s="18">
        <f>-0.399270034*100</f>
        <v>-39.927003399999997</v>
      </c>
    </row>
    <row r="10" spans="1:15" x14ac:dyDescent="0.4">
      <c r="B10" s="15" t="s">
        <v>18</v>
      </c>
      <c r="C10" s="19">
        <f>0.527223648*100</f>
        <v>52.722364800000001</v>
      </c>
      <c r="D10" s="19">
        <f>0.163270034*100</f>
        <v>16.327003400000002</v>
      </c>
    </row>
    <row r="11" spans="1:15" s="11" customFormat="1" x14ac:dyDescent="0.4">
      <c r="C11" s="3"/>
    </row>
    <row r="13" spans="1:15" x14ac:dyDescent="0.4">
      <c r="C13" s="11"/>
      <c r="D13" s="11"/>
      <c r="E13" s="11"/>
    </row>
    <row r="19" spans="3:15" x14ac:dyDescent="0.4">
      <c r="O19" s="12"/>
    </row>
    <row r="24" spans="3:15" x14ac:dyDescent="0.4">
      <c r="C24" s="11"/>
      <c r="D24" s="11"/>
      <c r="E24" s="11"/>
    </row>
  </sheetData>
  <mergeCells count="6">
    <mergeCell ref="E6:F6"/>
    <mergeCell ref="B2:I2"/>
    <mergeCell ref="B3:I3"/>
    <mergeCell ref="G6:H6"/>
    <mergeCell ref="B1:I1"/>
    <mergeCell ref="B4:I4"/>
  </mergeCells>
  <pageMargins left="0.7" right="0.7" top="0.75" bottom="0.75" header="0.3" footer="0.3"/>
  <pageSetup paperSize="9" orientation="portrait"/>
  <drawing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ReadMe</vt:lpstr>
      <vt:lpstr>Figure 1</vt:lpstr>
      <vt:lpstr>Figure 2</vt:lpstr>
      <vt:lpstr>Figure 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Emlinger Charlotte</dc:creator>
  <cp:lastModifiedBy>Boivin Laure</cp:lastModifiedBy>
  <dcterms:created xsi:type="dcterms:W3CDTF">2024-05-14T09:14:37Z</dcterms:created>
  <dcterms:modified xsi:type="dcterms:W3CDTF">2025-06-13T07:13:54Z</dcterms:modified>
</cp:coreProperties>
</file>